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0005" windowHeight="57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БЮДЖЕТА'!$A$13:$F$548</definedName>
    <definedName name="_xlnm.Print_Titles" localSheetId="0">'БЕЗ УЧЕТА СЧЕТОВ БЮДЖЕТА'!$13:$13</definedName>
    <definedName name="_xlnm.Print_Area" localSheetId="0">'БЕЗ УЧЕТА СЧЕТОВ БЮДЖЕТА'!$A$1:$Y$550</definedName>
  </definedNames>
  <calcPr fullCalcOnLoad="1"/>
</workbook>
</file>

<file path=xl/sharedStrings.xml><?xml version="1.0" encoding="utf-8"?>
<sst xmlns="http://schemas.openxmlformats.org/spreadsheetml/2006/main" count="2170" uniqueCount="445">
  <si>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</si>
  <si>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</si>
  <si>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</si>
  <si>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</si>
  <si>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</si>
  <si>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</si>
  <si>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</si>
  <si>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</si>
  <si>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</si>
  <si>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</si>
  <si>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</si>
  <si>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</si>
  <si>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</si>
  <si>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</si>
  <si>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</si>
  <si>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</si>
  <si>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</si>
  <si>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</si>
  <si>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</si>
  <si>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</si>
  <si>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</si>
  <si>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</si>
  <si>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</si>
  <si>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</si>
  <si>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</si>
  <si>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</si>
  <si>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</si>
  <si>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</si>
  <si>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</si>
  <si>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</si>
  <si>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</si>
  <si>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</si>
  <si>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</si>
  <si>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</si>
  <si>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</si>
  <si>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</si>
  <si>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</si>
  <si>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</si>
  <si>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</si>
  <si>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</si>
  <si>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</si>
  <si>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</si>
  <si>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</si>
  <si>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</si>
  <si>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</si>
  <si>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</si>
  <si>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</si>
  <si>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</si>
  <si>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</si>
  <si>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</si>
  <si>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</si>
  <si>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</si>
  <si>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</si>
  <si>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</si>
  <si>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</si>
  <si>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</si>
  <si>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</si>
  <si>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</si>
  <si>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</si>
  <si>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</si>
  <si>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</si>
  <si>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</si>
  <si>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</si>
  <si>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</si>
  <si>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</si>
  <si>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</si>
  <si>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</si>
  <si>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</si>
  <si>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</si>
  <si>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</si>
  <si>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</si>
  <si>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</si>
  <si>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</si>
  <si>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</si>
  <si>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</si>
  <si>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</si>
  <si>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</si>
  <si>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</si>
  <si>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</si>
  <si>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</si>
  <si>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</si>
  <si>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</si>
  <si>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</si>
  <si>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</si>
  <si>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</si>
  <si>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</si>
  <si>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</si>
  <si>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</si>
  <si>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</si>
  <si>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</si>
  <si>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</si>
  <si>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</si>
  <si>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</si>
  <si>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</si>
  <si>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</si>
  <si>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</si>
  <si>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</si>
  <si>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</si>
  <si>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</si>
  <si>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</si>
  <si>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</si>
  <si>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</si>
  <si>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</si>
  <si>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</si>
  <si>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</si>
  <si>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</si>
  <si>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</si>
  <si>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</si>
  <si>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</si>
  <si>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</si>
  <si>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</si>
  <si>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</si>
  <si>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</si>
  <si>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</si>
  <si>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</si>
  <si>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</si>
  <si>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</si>
  <si>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</si>
  <si>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</si>
  <si>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</si>
  <si>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</si>
  <si>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</si>
  <si>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</si>
  <si>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</si>
  <si>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</si>
  <si>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</si>
  <si>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</si>
  <si>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</si>
  <si>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</si>
  <si>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</si>
  <si>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</si>
  <si>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</si>
  <si>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</si>
  <si>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</si>
  <si>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</si>
  <si>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</si>
  <si>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</si>
  <si>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</si>
  <si>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</si>
  <si>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</si>
  <si>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</si>
  <si>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</si>
  <si>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</si>
  <si>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</si>
  <si>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</si>
  <si>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</si>
  <si>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</si>
  <si>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</si>
  <si>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</si>
  <si>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</si>
  <si>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</si>
  <si>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</si>
  <si>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</si>
  <si>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</si>
  <si>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</si>
  <si>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</si>
  <si>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</si>
  <si>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</si>
  <si>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</si>
  <si>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</si>
  <si>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</si>
  <si>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</si>
  <si>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</si>
  <si>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</si>
  <si>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</si>
  <si>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</si>
  <si>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</si>
  <si>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</si>
  <si>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</si>
  <si>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</si>
  <si>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</si>
  <si>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</si>
  <si>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</si>
  <si>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</si>
  <si>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</si>
  <si>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</si>
  <si>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</si>
  <si>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</si>
  <si>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</si>
  <si>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</si>
  <si>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</si>
  <si>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</si>
  <si>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</si>
  <si>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</si>
  <si>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</si>
  <si>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</si>
  <si>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</si>
  <si>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</si>
  <si>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</si>
  <si>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</si>
  <si>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</si>
  <si>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</si>
  <si>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</si>
  <si>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</si>
  <si>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</si>
  <si>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</si>
  <si>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</si>
  <si>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</si>
  <si>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</si>
  <si>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</si>
  <si>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</si>
  <si>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</si>
  <si>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</si>
  <si>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</si>
  <si>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</si>
  <si>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</si>
  <si>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</si>
  <si>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</si>
  <si>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</si>
  <si>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</si>
  <si>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</si>
  <si>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</si>
  <si>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</si>
  <si>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</si>
  <si>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</si>
  <si>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</si>
  <si>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</si>
  <si>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</si>
  <si>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</si>
  <si>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</si>
  <si>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</si>
  <si>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</si>
  <si>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</si>
  <si>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</si>
  <si>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</si>
  <si>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</si>
  <si>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</si>
  <si>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</si>
  <si>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</si>
  <si>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</si>
  <si>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</si>
  <si>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</si>
  <si>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</si>
  <si>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</si>
  <si>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</si>
  <si>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</si>
  <si>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</si>
  <si>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</si>
  <si>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</si>
  <si>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</si>
  <si>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</si>
  <si>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</si>
  <si>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</si>
  <si>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</si>
  <si>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</si>
  <si>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</si>
  <si>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</si>
  <si>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</si>
  <si>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</si>
  <si>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</si>
  <si>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</si>
  <si>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</si>
  <si>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</si>
  <si>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</si>
  <si>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</si>
  <si>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</si>
  <si>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</si>
  <si>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</si>
  <si>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</si>
  <si>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</si>
  <si>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</si>
  <si>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</si>
  <si>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</si>
  <si>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</si>
  <si>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</si>
  <si>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</si>
  <si>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</si>
  <si>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</si>
  <si>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</si>
  <si>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</si>
  <si>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</si>
  <si>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</si>
  <si>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</si>
  <si>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</si>
  <si>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</si>
  <si>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</si>
  <si>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</si>
  <si>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</si>
  <si>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</si>
  <si>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</si>
  <si>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</si>
  <si>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</si>
  <si>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</si>
  <si>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</si>
  <si>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</si>
  <si>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</si>
  <si>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</si>
  <si>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</si>
  <si>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</si>
  <si>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</si>
  <si>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</si>
  <si>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</si>
  <si>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</si>
  <si>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</si>
  <si>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</si>
  <si>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</si>
  <si>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</si>
  <si>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</si>
  <si>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</si>
  <si>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</si>
  <si>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</si>
  <si>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</si>
  <si>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</si>
  <si>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</si>
  <si>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</si>
  <si>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</si>
  <si>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</si>
  <si>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</si>
  <si>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</si>
  <si>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</si>
  <si>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</si>
  <si>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</si>
  <si>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</si>
  <si>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</si>
  <si>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</si>
  <si>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</si>
  <si>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</si>
  <si>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</si>
  <si>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</si>
  <si>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</si>
  <si>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</si>
  <si>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</si>
  <si>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</si>
  <si>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</si>
  <si>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</si>
  <si>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</si>
  <si>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</si>
  <si>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</si>
  <si>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</si>
  <si>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</si>
  <si>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</si>
  <si>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</si>
  <si>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</si>
  <si>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</si>
  <si>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</si>
  <si>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</si>
  <si>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</si>
  <si>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</si>
  <si>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</si>
  <si>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</si>
  <si>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</si>
  <si>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</si>
  <si>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</si>
  <si>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</si>
  <si>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</si>
  <si>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</si>
  <si>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</si>
  <si>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</si>
  <si>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</si>
  <si>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</si>
  <si>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</si>
  <si>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</si>
  <si>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</si>
  <si>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</si>
  <si>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</si>
  <si>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</si>
  <si>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</si>
  <si>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</si>
  <si>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</si>
  <si>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</si>
  <si>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</si>
  <si>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</si>
  <si>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</si>
  <si>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</si>
  <si>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</si>
  <si>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</si>
  <si>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</si>
  <si>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</si>
  <si>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</si>
  <si>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</si>
  <si>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</si>
  <si>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</si>
  <si>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</si>
  <si>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</si>
  <si>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</si>
  <si>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</si>
  <si>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</si>
  <si>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</si>
  <si>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</si>
  <si>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</si>
  <si>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</si>
  <si>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</si>
  <si>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</si>
  <si>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</si>
  <si>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</si>
  <si>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</si>
  <si>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</si>
  <si>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</si>
  <si>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</si>
  <si>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</si>
  <si>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</si>
  <si>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</si>
  <si>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</si>
  <si>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</si>
  <si>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</si>
  <si>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</si>
  <si>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</si>
  <si>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</si>
  <si>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0800092370</t>
  </si>
  <si>
    <t>08000S2370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</si>
  <si>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</si>
  <si>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</si>
  <si>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</si>
  <si>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1900092320</t>
  </si>
  <si>
    <t>414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</si>
  <si>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</si>
  <si>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</si>
  <si>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</si>
  <si>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</si>
  <si>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</si>
  <si>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</si>
  <si>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</si>
  <si>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</si>
  <si>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0320092020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</si>
  <si>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</si>
  <si>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</si>
  <si>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</si>
  <si>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03600L0270</t>
  </si>
  <si>
    <t>03600R0270</t>
  </si>
  <si>
    <t>Мероприятия государственной программы Российской Федерации "Доступная среда" на 2011-2020 годы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</si>
  <si>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</si>
  <si>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</si>
  <si>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</si>
  <si>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</si>
  <si>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0310092340</t>
  </si>
  <si>
    <t>Расходы на капитальный ремонт зданий муниципальных общеобразовательных учреждений за счет средств краевого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</si>
  <si>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</si>
  <si>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</si>
  <si>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03100L5200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</si>
  <si>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</si>
  <si>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</si>
  <si>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</si>
  <si>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</si>
  <si>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</si>
  <si>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05000R0270</t>
  </si>
  <si>
    <t>1610092050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</si>
  <si>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</si>
  <si>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</si>
  <si>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</si>
  <si>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01000R0200</t>
  </si>
  <si>
    <t>Субсидии из краевого бюджета гражданам на приобретение жилья</t>
  </si>
  <si>
    <t>Исполнено</t>
  </si>
  <si>
    <t>% Исполнения</t>
  </si>
  <si>
    <t>Приложение 2 к решению Думы</t>
  </si>
  <si>
    <t>района № 237  от 23.11.2017г.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</si>
</sst>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_ ;\-#,##0.0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5" fillId="36" borderId="12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6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69" fontId="5" fillId="37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0" fontId="2" fillId="38" borderId="11" xfId="0" applyFont="1" applyFill="1" applyBorder="1" applyAlignment="1">
      <alignment horizontal="center" vertical="top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70" fontId="2" fillId="38" borderId="11" xfId="0" applyNumberFormat="1" applyFont="1" applyFill="1" applyBorder="1" applyAlignment="1">
      <alignment horizontal="center" vertical="center" shrinkToFit="1"/>
    </xf>
    <xf numFmtId="170" fontId="2" fillId="34" borderId="11" xfId="0" applyNumberFormat="1" applyFont="1" applyFill="1" applyBorder="1" applyAlignment="1">
      <alignment horizontal="center" vertical="center" shrinkToFit="1"/>
    </xf>
    <xf numFmtId="170" fontId="2" fillId="36" borderId="11" xfId="0" applyNumberFormat="1" applyFont="1" applyFill="1" applyBorder="1" applyAlignment="1">
      <alignment horizontal="center" vertical="center" shrinkToFit="1"/>
    </xf>
    <xf numFmtId="170" fontId="2" fillId="35" borderId="11" xfId="0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69" fontId="2" fillId="39" borderId="11" xfId="0" applyNumberFormat="1" applyFont="1" applyFill="1" applyBorder="1" applyAlignment="1">
      <alignment horizontal="center" vertical="center" shrinkToFit="1"/>
    </xf>
    <xf numFmtId="172" fontId="2" fillId="38" borderId="11" xfId="61" applyNumberFormat="1" applyFont="1" applyFill="1" applyBorder="1" applyAlignment="1">
      <alignment horizontal="center" vertical="center" shrinkToFit="1"/>
    </xf>
    <xf numFmtId="172" fontId="2" fillId="34" borderId="11" xfId="61" applyNumberFormat="1" applyFont="1" applyFill="1" applyBorder="1" applyAlignment="1">
      <alignment horizontal="center" vertical="center" shrinkToFit="1"/>
    </xf>
    <xf numFmtId="172" fontId="2" fillId="36" borderId="11" xfId="61" applyNumberFormat="1" applyFont="1" applyFill="1" applyBorder="1" applyAlignment="1">
      <alignment horizontal="center" vertical="center" shrinkToFit="1"/>
    </xf>
    <xf numFmtId="172" fontId="2" fillId="35" borderId="11" xfId="61" applyNumberFormat="1" applyFont="1" applyFill="1" applyBorder="1" applyAlignment="1">
      <alignment horizontal="center" vertical="center" shrinkToFit="1"/>
    </xf>
    <xf numFmtId="169" fontId="4" fillId="33" borderId="11" xfId="0" applyNumberFormat="1" applyFont="1" applyFill="1" applyBorder="1" applyAlignment="1">
      <alignment horizontal="center" vertical="center" wrapText="1"/>
    </xf>
    <xf numFmtId="43" fontId="4" fillId="40" borderId="11" xfId="61" applyFont="1" applyFill="1" applyBorder="1" applyAlignment="1">
      <alignment horizontal="center" vertical="center" wrapText="1"/>
    </xf>
    <xf numFmtId="2" fontId="4" fillId="40" borderId="11" xfId="0" applyNumberFormat="1" applyFont="1" applyFill="1" applyBorder="1" applyAlignment="1">
      <alignment horizontal="center" vertical="center"/>
    </xf>
    <xf numFmtId="169" fontId="2" fillId="35" borderId="11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8" borderId="13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2" fontId="4" fillId="40" borderId="11" xfId="0" applyNumberFormat="1" applyFont="1" applyFill="1" applyBorder="1" applyAlignment="1">
      <alignment horizontal="center"/>
    </xf>
    <xf numFmtId="169" fontId="2" fillId="36" borderId="17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4" fontId="2" fillId="12" borderId="15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4" fontId="2" fillId="12" borderId="11" xfId="0" applyNumberFormat="1" applyFont="1" applyFill="1" applyBorder="1" applyAlignment="1">
      <alignment horizontal="center" vertical="center" shrinkToFit="1"/>
    </xf>
    <xf numFmtId="0" fontId="2" fillId="39" borderId="16" xfId="0" applyFont="1" applyFill="1" applyBorder="1" applyAlignment="1">
      <alignment vertical="top" wrapText="1"/>
    </xf>
    <xf numFmtId="49" fontId="2" fillId="39" borderId="15" xfId="0" applyNumberFormat="1" applyFont="1" applyFill="1" applyBorder="1" applyAlignment="1">
      <alignment horizontal="center" vertical="center" shrinkToFit="1"/>
    </xf>
    <xf numFmtId="4" fontId="5" fillId="12" borderId="11" xfId="0" applyNumberFormat="1" applyFont="1" applyFill="1" applyBorder="1" applyAlignment="1">
      <alignment horizontal="center" vertical="center" shrinkToFit="1"/>
    </xf>
    <xf numFmtId="4" fontId="5" fillId="39" borderId="11" xfId="0" applyNumberFormat="1" applyFont="1" applyFill="1" applyBorder="1" applyAlignment="1">
      <alignment horizontal="center" vertical="center" shrinkToFit="1"/>
    </xf>
    <xf numFmtId="172" fontId="2" fillId="12" borderId="11" xfId="61" applyNumberFormat="1" applyFont="1" applyFill="1" applyBorder="1" applyAlignment="1">
      <alignment horizontal="center" vertical="center" shrinkToFit="1"/>
    </xf>
    <xf numFmtId="4" fontId="7" fillId="12" borderId="11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169" fontId="2" fillId="39" borderId="17" xfId="0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4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35" borderId="11" xfId="0" applyFont="1" applyFill="1" applyBorder="1" applyAlignment="1">
      <alignment horizontal="center" wrapText="1"/>
    </xf>
    <xf numFmtId="177" fontId="2" fillId="39" borderId="11" xfId="61" applyNumberFormat="1" applyFont="1" applyFill="1" applyBorder="1" applyAlignment="1">
      <alignment horizontal="center" vertical="center" shrinkToFit="1"/>
    </xf>
    <xf numFmtId="170" fontId="2" fillId="39" borderId="11" xfId="0" applyNumberFormat="1" applyFont="1" applyFill="1" applyBorder="1" applyAlignment="1">
      <alignment horizontal="center" vertical="center" shrinkToFit="1"/>
    </xf>
    <xf numFmtId="172" fontId="2" fillId="39" borderId="11" xfId="61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shrinkToFit="1"/>
    </xf>
    <xf numFmtId="0" fontId="8" fillId="39" borderId="0" xfId="0" applyFont="1" applyFill="1" applyAlignment="1">
      <alignment horizontal="center"/>
    </xf>
    <xf numFmtId="169" fontId="51" fillId="0" borderId="1" xfId="33" applyNumberFormat="1" applyFont="1" applyAlignment="1" applyProtection="1">
      <alignment horizontal="center" vertical="center" shrinkToFi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0"/>
  <sheetViews>
    <sheetView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25" width="14.25390625" style="2" customWidth="1"/>
    <col min="26" max="16384" width="9.125" style="2" customWidth="1"/>
  </cols>
  <sheetData>
    <row r="2" spans="2:25" ht="12.75">
      <c r="B2" s="129" t="s">
        <v>443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ht="12.75">
      <c r="B3" s="129" t="s">
        <v>90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2.75">
      <c r="B4" s="129" t="s">
        <v>444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6" spans="2:23" ht="12.75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2:23" ht="18.7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3:22" ht="12.75"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10" spans="1:22" ht="30.75" customHeight="1">
      <c r="A10" s="132" t="s">
        <v>47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22" ht="57" customHeight="1">
      <c r="A11" s="136" t="s">
        <v>369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15.75">
      <c r="A12" s="135" t="s">
        <v>65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5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  <c r="X13" s="90" t="s">
        <v>441</v>
      </c>
      <c r="Y13" s="91" t="s">
        <v>442</v>
      </c>
    </row>
    <row r="14" spans="1:25" ht="18.75" customHeight="1" outlineLevel="2">
      <c r="A14" s="16" t="s">
        <v>61</v>
      </c>
      <c r="B14" s="17" t="s">
        <v>60</v>
      </c>
      <c r="C14" s="17" t="s">
        <v>257</v>
      </c>
      <c r="D14" s="17" t="s">
        <v>5</v>
      </c>
      <c r="E14" s="17"/>
      <c r="F14" s="71">
        <f>F15+F23+F48+F69+F83+F88+F63+F77</f>
        <v>71121.28113999999</v>
      </c>
      <c r="G14" s="18" t="e">
        <f>G15+G23+G48+#REF!+G69+#REF!+G83+G88+#REF!</f>
        <v>#REF!</v>
      </c>
      <c r="H14" s="18" t="e">
        <f>H15+H23+H48+#REF!+H69+#REF!+H83+H88+#REF!</f>
        <v>#REF!</v>
      </c>
      <c r="I14" s="18" t="e">
        <f>I15+I23+I48+#REF!+I69+#REF!+I83+I88+#REF!</f>
        <v>#REF!</v>
      </c>
      <c r="J14" s="18" t="e">
        <f>J15+J23+J48+#REF!+J69+#REF!+J83+J88+#REF!</f>
        <v>#REF!</v>
      </c>
      <c r="K14" s="18" t="e">
        <f>K15+K23+K48+#REF!+K69+#REF!+K83+K88+#REF!</f>
        <v>#REF!</v>
      </c>
      <c r="L14" s="18" t="e">
        <f>L15+L23+L48+#REF!+L69+#REF!+L83+L88+#REF!</f>
        <v>#REF!</v>
      </c>
      <c r="M14" s="18" t="e">
        <f>M15+M23+M48+#REF!+M69+#REF!+M83+M88+#REF!</f>
        <v>#REF!</v>
      </c>
      <c r="N14" s="18" t="e">
        <f>N15+N23+N48+#REF!+N69+#REF!+N83+N88+#REF!</f>
        <v>#REF!</v>
      </c>
      <c r="O14" s="18" t="e">
        <f>O15+O23+O48+#REF!+O69+#REF!+O83+O88+#REF!</f>
        <v>#REF!</v>
      </c>
      <c r="P14" s="18" t="e">
        <f>P15+P23+P48+#REF!+P69+#REF!+P83+P88+#REF!</f>
        <v>#REF!</v>
      </c>
      <c r="Q14" s="18" t="e">
        <f>Q15+Q23+Q48+#REF!+Q69+#REF!+Q83+Q88+#REF!</f>
        <v>#REF!</v>
      </c>
      <c r="R14" s="18" t="e">
        <f>R15+R23+R48+#REF!+R69+#REF!+R83+R88+#REF!</f>
        <v>#REF!</v>
      </c>
      <c r="S14" s="18" t="e">
        <f>S15+S23+S48+#REF!+S69+#REF!+S83+S88+#REF!</f>
        <v>#REF!</v>
      </c>
      <c r="T14" s="18" t="e">
        <f>T15+T23+T48+#REF!+T69+#REF!+T83+T88+#REF!</f>
        <v>#REF!</v>
      </c>
      <c r="U14" s="18" t="e">
        <f>U15+U23+U48+#REF!+U69+#REF!+U83+U88+#REF!</f>
        <v>#REF!</v>
      </c>
      <c r="V14" s="18" t="e">
        <f>V15+V23+V48+#REF!+V69+#REF!+V83+V88+#REF!</f>
        <v>#REF!</v>
      </c>
      <c r="X14" s="71">
        <f>X15+X23+X48+X69+X83+X88+X63+X77</f>
        <v>49830.320999999996</v>
      </c>
      <c r="Y14" s="92">
        <f>X14/F14*100</f>
        <v>70.06386864982169</v>
      </c>
    </row>
    <row r="15" spans="1:25" s="29" customFormat="1" ht="33" customHeight="1" outlineLevel="3">
      <c r="A15" s="25" t="s">
        <v>26</v>
      </c>
      <c r="B15" s="27" t="s">
        <v>6</v>
      </c>
      <c r="C15" s="27" t="s">
        <v>257</v>
      </c>
      <c r="D15" s="27" t="s">
        <v>5</v>
      </c>
      <c r="E15" s="27"/>
      <c r="F15" s="93">
        <f>F16</f>
        <v>1771.3</v>
      </c>
      <c r="G15" s="28">
        <f aca="true" t="shared" si="0" ref="G15:V15">G16</f>
        <v>1204.8</v>
      </c>
      <c r="H15" s="28">
        <f t="shared" si="0"/>
        <v>1204.8</v>
      </c>
      <c r="I15" s="28">
        <f t="shared" si="0"/>
        <v>1204.8</v>
      </c>
      <c r="J15" s="28">
        <f t="shared" si="0"/>
        <v>1204.8</v>
      </c>
      <c r="K15" s="28">
        <f t="shared" si="0"/>
        <v>1204.8</v>
      </c>
      <c r="L15" s="28">
        <f t="shared" si="0"/>
        <v>1204.8</v>
      </c>
      <c r="M15" s="28">
        <f t="shared" si="0"/>
        <v>1204.8</v>
      </c>
      <c r="N15" s="28">
        <f t="shared" si="0"/>
        <v>1204.8</v>
      </c>
      <c r="O15" s="28">
        <f t="shared" si="0"/>
        <v>1204.8</v>
      </c>
      <c r="P15" s="28">
        <f t="shared" si="0"/>
        <v>1204.8</v>
      </c>
      <c r="Q15" s="28">
        <f t="shared" si="0"/>
        <v>1204.8</v>
      </c>
      <c r="R15" s="28">
        <f t="shared" si="0"/>
        <v>1204.8</v>
      </c>
      <c r="S15" s="28">
        <f t="shared" si="0"/>
        <v>1204.8</v>
      </c>
      <c r="T15" s="28">
        <f t="shared" si="0"/>
        <v>1204.8</v>
      </c>
      <c r="U15" s="28">
        <f t="shared" si="0"/>
        <v>1204.8</v>
      </c>
      <c r="V15" s="28">
        <f t="shared" si="0"/>
        <v>1204.8</v>
      </c>
      <c r="X15" s="93">
        <f>X16</f>
        <v>1588.869</v>
      </c>
      <c r="Y15" s="92">
        <f aca="true" t="shared" si="1" ref="Y15:Y78">X15/F15*100</f>
        <v>89.70072827866538</v>
      </c>
    </row>
    <row r="16" spans="1:25" ht="34.5" customHeight="1" outlineLevel="3">
      <c r="A16" s="22" t="s">
        <v>136</v>
      </c>
      <c r="B16" s="9" t="s">
        <v>6</v>
      </c>
      <c r="C16" s="9" t="s">
        <v>258</v>
      </c>
      <c r="D16" s="9" t="s">
        <v>5</v>
      </c>
      <c r="E16" s="9"/>
      <c r="F16" s="72">
        <f>F17</f>
        <v>1771.3</v>
      </c>
      <c r="G16" s="10">
        <f aca="true" t="shared" si="2" ref="G16:V16">G18</f>
        <v>1204.8</v>
      </c>
      <c r="H16" s="10">
        <f t="shared" si="2"/>
        <v>1204.8</v>
      </c>
      <c r="I16" s="10">
        <f t="shared" si="2"/>
        <v>1204.8</v>
      </c>
      <c r="J16" s="10">
        <f t="shared" si="2"/>
        <v>1204.8</v>
      </c>
      <c r="K16" s="10">
        <f t="shared" si="2"/>
        <v>1204.8</v>
      </c>
      <c r="L16" s="10">
        <f t="shared" si="2"/>
        <v>1204.8</v>
      </c>
      <c r="M16" s="10">
        <f t="shared" si="2"/>
        <v>1204.8</v>
      </c>
      <c r="N16" s="10">
        <f t="shared" si="2"/>
        <v>1204.8</v>
      </c>
      <c r="O16" s="10">
        <f t="shared" si="2"/>
        <v>1204.8</v>
      </c>
      <c r="P16" s="10">
        <f t="shared" si="2"/>
        <v>1204.8</v>
      </c>
      <c r="Q16" s="10">
        <f t="shared" si="2"/>
        <v>1204.8</v>
      </c>
      <c r="R16" s="10">
        <f t="shared" si="2"/>
        <v>1204.8</v>
      </c>
      <c r="S16" s="10">
        <f t="shared" si="2"/>
        <v>1204.8</v>
      </c>
      <c r="T16" s="10">
        <f t="shared" si="2"/>
        <v>1204.8</v>
      </c>
      <c r="U16" s="10">
        <f t="shared" si="2"/>
        <v>1204.8</v>
      </c>
      <c r="V16" s="10">
        <f t="shared" si="2"/>
        <v>1204.8</v>
      </c>
      <c r="X16" s="72">
        <f>X17</f>
        <v>1588.869</v>
      </c>
      <c r="Y16" s="92">
        <f t="shared" si="1"/>
        <v>89.70072827866538</v>
      </c>
    </row>
    <row r="17" spans="1:25" ht="35.25" customHeight="1" outlineLevel="3">
      <c r="A17" s="22" t="s">
        <v>138</v>
      </c>
      <c r="B17" s="9" t="s">
        <v>6</v>
      </c>
      <c r="C17" s="9" t="s">
        <v>259</v>
      </c>
      <c r="D17" s="9" t="s">
        <v>5</v>
      </c>
      <c r="E17" s="9"/>
      <c r="F17" s="72">
        <f>F18</f>
        <v>1771.3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X17" s="72">
        <f>X18</f>
        <v>1588.869</v>
      </c>
      <c r="Y17" s="92">
        <f t="shared" si="1"/>
        <v>89.70072827866538</v>
      </c>
    </row>
    <row r="18" spans="1:25" ht="15.75" outlineLevel="4">
      <c r="A18" s="47" t="s">
        <v>137</v>
      </c>
      <c r="B18" s="19" t="s">
        <v>6</v>
      </c>
      <c r="C18" s="19" t="s">
        <v>260</v>
      </c>
      <c r="D18" s="19" t="s">
        <v>5</v>
      </c>
      <c r="E18" s="19"/>
      <c r="F18" s="73">
        <f>F19</f>
        <v>1771.3</v>
      </c>
      <c r="G18" s="7">
        <f aca="true" t="shared" si="3" ref="G18:V18">G20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X18" s="73">
        <f>X19</f>
        <v>1588.869</v>
      </c>
      <c r="Y18" s="92">
        <f t="shared" si="1"/>
        <v>89.70072827866538</v>
      </c>
    </row>
    <row r="19" spans="1:25" ht="31.5" outlineLevel="4">
      <c r="A19" s="5" t="s">
        <v>94</v>
      </c>
      <c r="B19" s="6" t="s">
        <v>6</v>
      </c>
      <c r="C19" s="6" t="s">
        <v>260</v>
      </c>
      <c r="D19" s="6" t="s">
        <v>93</v>
      </c>
      <c r="E19" s="6"/>
      <c r="F19" s="74">
        <f>F20+F21+F22</f>
        <v>1771.3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4">
        <f>X20+X21+X22</f>
        <v>1588.869</v>
      </c>
      <c r="Y19" s="92">
        <f t="shared" si="1"/>
        <v>89.70072827866538</v>
      </c>
    </row>
    <row r="20" spans="1:26" ht="17.25" customHeight="1" outlineLevel="5">
      <c r="A20" s="44" t="s">
        <v>250</v>
      </c>
      <c r="B20" s="45" t="s">
        <v>6</v>
      </c>
      <c r="C20" s="45" t="s">
        <v>260</v>
      </c>
      <c r="D20" s="45" t="s">
        <v>91</v>
      </c>
      <c r="E20" s="45"/>
      <c r="F20" s="75">
        <v>1450.3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X20" s="85">
        <v>1270.321</v>
      </c>
      <c r="Y20" s="92">
        <f t="shared" si="1"/>
        <v>87.59022271254223</v>
      </c>
      <c r="Z20" s="125"/>
    </row>
    <row r="21" spans="1:26" ht="34.5" customHeight="1" outlineLevel="5">
      <c r="A21" s="44" t="s">
        <v>255</v>
      </c>
      <c r="B21" s="45" t="s">
        <v>6</v>
      </c>
      <c r="C21" s="45" t="s">
        <v>260</v>
      </c>
      <c r="D21" s="45" t="s">
        <v>92</v>
      </c>
      <c r="E21" s="45"/>
      <c r="F21" s="75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85">
        <v>0</v>
      </c>
      <c r="Y21" s="92">
        <f t="shared" si="1"/>
        <v>0</v>
      </c>
      <c r="Z21" s="125"/>
    </row>
    <row r="22" spans="1:26" ht="50.25" customHeight="1" outlineLevel="5">
      <c r="A22" s="44" t="s">
        <v>251</v>
      </c>
      <c r="B22" s="45" t="s">
        <v>6</v>
      </c>
      <c r="C22" s="45" t="s">
        <v>260</v>
      </c>
      <c r="D22" s="45" t="s">
        <v>252</v>
      </c>
      <c r="E22" s="45"/>
      <c r="F22" s="75">
        <v>320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X22" s="85">
        <v>318.548</v>
      </c>
      <c r="Y22" s="92">
        <f t="shared" si="1"/>
        <v>99.54625</v>
      </c>
      <c r="Z22" s="125"/>
    </row>
    <row r="23" spans="1:26" ht="47.25" customHeight="1" outlineLevel="6">
      <c r="A23" s="8" t="s">
        <v>27</v>
      </c>
      <c r="B23" s="9" t="s">
        <v>19</v>
      </c>
      <c r="C23" s="9" t="s">
        <v>257</v>
      </c>
      <c r="D23" s="9" t="s">
        <v>5</v>
      </c>
      <c r="E23" s="9"/>
      <c r="F23" s="72">
        <f>F24</f>
        <v>3163.3</v>
      </c>
      <c r="G23" s="10" t="e">
        <f aca="true" t="shared" si="4" ref="G23:V23">G24</f>
        <v>#REF!</v>
      </c>
      <c r="H23" s="10" t="e">
        <f t="shared" si="4"/>
        <v>#REF!</v>
      </c>
      <c r="I23" s="10" t="e">
        <f t="shared" si="4"/>
        <v>#REF!</v>
      </c>
      <c r="J23" s="10" t="e">
        <f t="shared" si="4"/>
        <v>#REF!</v>
      </c>
      <c r="K23" s="10" t="e">
        <f t="shared" si="4"/>
        <v>#REF!</v>
      </c>
      <c r="L23" s="10" t="e">
        <f t="shared" si="4"/>
        <v>#REF!</v>
      </c>
      <c r="M23" s="10" t="e">
        <f t="shared" si="4"/>
        <v>#REF!</v>
      </c>
      <c r="N23" s="10" t="e">
        <f t="shared" si="4"/>
        <v>#REF!</v>
      </c>
      <c r="O23" s="10" t="e">
        <f t="shared" si="4"/>
        <v>#REF!</v>
      </c>
      <c r="P23" s="10" t="e">
        <f t="shared" si="4"/>
        <v>#REF!</v>
      </c>
      <c r="Q23" s="10" t="e">
        <f t="shared" si="4"/>
        <v>#REF!</v>
      </c>
      <c r="R23" s="10" t="e">
        <f t="shared" si="4"/>
        <v>#REF!</v>
      </c>
      <c r="S23" s="10" t="e">
        <f t="shared" si="4"/>
        <v>#REF!</v>
      </c>
      <c r="T23" s="10" t="e">
        <f t="shared" si="4"/>
        <v>#REF!</v>
      </c>
      <c r="U23" s="10" t="e">
        <f t="shared" si="4"/>
        <v>#REF!</v>
      </c>
      <c r="V23" s="10" t="e">
        <f t="shared" si="4"/>
        <v>#REF!</v>
      </c>
      <c r="X23" s="72">
        <f>X24</f>
        <v>2450.831</v>
      </c>
      <c r="Y23" s="92">
        <f t="shared" si="1"/>
        <v>77.47703347769735</v>
      </c>
      <c r="Z23" s="125"/>
    </row>
    <row r="24" spans="1:26" s="26" customFormat="1" ht="33" customHeight="1" outlineLevel="6">
      <c r="A24" s="22" t="s">
        <v>136</v>
      </c>
      <c r="B24" s="9" t="s">
        <v>19</v>
      </c>
      <c r="C24" s="9" t="s">
        <v>258</v>
      </c>
      <c r="D24" s="9" t="s">
        <v>5</v>
      </c>
      <c r="E24" s="9"/>
      <c r="F24" s="72">
        <f>F25</f>
        <v>3163.3</v>
      </c>
      <c r="G24" s="13" t="e">
        <f>G26+#REF!+G40</f>
        <v>#REF!</v>
      </c>
      <c r="H24" s="13" t="e">
        <f>H26+#REF!+H40</f>
        <v>#REF!</v>
      </c>
      <c r="I24" s="13" t="e">
        <f>I26+#REF!+I40</f>
        <v>#REF!</v>
      </c>
      <c r="J24" s="13" t="e">
        <f>J26+#REF!+J40</f>
        <v>#REF!</v>
      </c>
      <c r="K24" s="13" t="e">
        <f>K26+#REF!+K40</f>
        <v>#REF!</v>
      </c>
      <c r="L24" s="13" t="e">
        <f>L26+#REF!+L40</f>
        <v>#REF!</v>
      </c>
      <c r="M24" s="13" t="e">
        <f>M26+#REF!+M40</f>
        <v>#REF!</v>
      </c>
      <c r="N24" s="13" t="e">
        <f>N26+#REF!+N40</f>
        <v>#REF!</v>
      </c>
      <c r="O24" s="13" t="e">
        <f>O26+#REF!+O40</f>
        <v>#REF!</v>
      </c>
      <c r="P24" s="13" t="e">
        <f>P26+#REF!+P40</f>
        <v>#REF!</v>
      </c>
      <c r="Q24" s="13" t="e">
        <f>Q26+#REF!+Q40</f>
        <v>#REF!</v>
      </c>
      <c r="R24" s="13" t="e">
        <f>R26+#REF!+R40</f>
        <v>#REF!</v>
      </c>
      <c r="S24" s="13" t="e">
        <f>S26+#REF!+S40</f>
        <v>#REF!</v>
      </c>
      <c r="T24" s="13" t="e">
        <f>T26+#REF!+T40</f>
        <v>#REF!</v>
      </c>
      <c r="U24" s="13" t="e">
        <f>U26+#REF!+U40</f>
        <v>#REF!</v>
      </c>
      <c r="V24" s="13" t="e">
        <f>V26+#REF!+V40</f>
        <v>#REF!</v>
      </c>
      <c r="X24" s="72">
        <f>X25</f>
        <v>2450.831</v>
      </c>
      <c r="Y24" s="92">
        <f t="shared" si="1"/>
        <v>77.47703347769735</v>
      </c>
      <c r="Z24" s="126"/>
    </row>
    <row r="25" spans="1:26" s="26" customFormat="1" ht="36" customHeight="1" outlineLevel="6">
      <c r="A25" s="22" t="s">
        <v>138</v>
      </c>
      <c r="B25" s="9" t="s">
        <v>19</v>
      </c>
      <c r="C25" s="9" t="s">
        <v>259</v>
      </c>
      <c r="D25" s="9" t="s">
        <v>5</v>
      </c>
      <c r="E25" s="9"/>
      <c r="F25" s="72">
        <f>F26+F40+F46</f>
        <v>3163.3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X25" s="72">
        <f>X26+X40+X46</f>
        <v>2450.831</v>
      </c>
      <c r="Y25" s="92">
        <f t="shared" si="1"/>
        <v>77.47703347769735</v>
      </c>
      <c r="Z25" s="126"/>
    </row>
    <row r="26" spans="1:26" s="26" customFormat="1" ht="47.25" outlineLevel="6">
      <c r="A26" s="48" t="s">
        <v>202</v>
      </c>
      <c r="B26" s="19" t="s">
        <v>19</v>
      </c>
      <c r="C26" s="19" t="s">
        <v>261</v>
      </c>
      <c r="D26" s="19" t="s">
        <v>5</v>
      </c>
      <c r="E26" s="19"/>
      <c r="F26" s="73">
        <f>F27+F31+F37+F34</f>
        <v>1699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  <c r="X26" s="73">
        <f>X27+X31+X37+X34</f>
        <v>1271.163</v>
      </c>
      <c r="Y26" s="92">
        <f t="shared" si="1"/>
        <v>74.81830488522661</v>
      </c>
      <c r="Z26" s="126"/>
    </row>
    <row r="27" spans="1:26" s="26" customFormat="1" ht="31.5" outlineLevel="6">
      <c r="A27" s="5" t="s">
        <v>94</v>
      </c>
      <c r="B27" s="6" t="s">
        <v>19</v>
      </c>
      <c r="C27" s="6" t="s">
        <v>261</v>
      </c>
      <c r="D27" s="6" t="s">
        <v>93</v>
      </c>
      <c r="E27" s="6"/>
      <c r="F27" s="74">
        <f>F28+F29+F30</f>
        <v>1594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74">
        <f>X28+X29+X30</f>
        <v>1244.313</v>
      </c>
      <c r="Y27" s="92">
        <f t="shared" si="1"/>
        <v>78.06229611041407</v>
      </c>
      <c r="Z27" s="126"/>
    </row>
    <row r="28" spans="1:26" s="26" customFormat="1" ht="31.5" outlineLevel="6">
      <c r="A28" s="44" t="s">
        <v>250</v>
      </c>
      <c r="B28" s="45" t="s">
        <v>19</v>
      </c>
      <c r="C28" s="45" t="s">
        <v>261</v>
      </c>
      <c r="D28" s="45" t="s">
        <v>91</v>
      </c>
      <c r="E28" s="45"/>
      <c r="F28" s="75">
        <v>1220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5">
        <v>935.016</v>
      </c>
      <c r="Y28" s="92">
        <f t="shared" si="1"/>
        <v>76.6406557377049</v>
      </c>
      <c r="Z28" s="126"/>
    </row>
    <row r="29" spans="1:26" s="26" customFormat="1" ht="31.5" outlineLevel="6">
      <c r="A29" s="44" t="s">
        <v>255</v>
      </c>
      <c r="B29" s="45" t="s">
        <v>19</v>
      </c>
      <c r="C29" s="45" t="s">
        <v>261</v>
      </c>
      <c r="D29" s="45" t="s">
        <v>92</v>
      </c>
      <c r="E29" s="45"/>
      <c r="F29" s="75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X29" s="85">
        <v>0</v>
      </c>
      <c r="Y29" s="92">
        <f t="shared" si="1"/>
        <v>0</v>
      </c>
      <c r="Z29" s="126"/>
    </row>
    <row r="30" spans="1:26" s="26" customFormat="1" ht="47.25" outlineLevel="6">
      <c r="A30" s="44" t="s">
        <v>251</v>
      </c>
      <c r="B30" s="45" t="s">
        <v>19</v>
      </c>
      <c r="C30" s="45" t="s">
        <v>261</v>
      </c>
      <c r="D30" s="45" t="s">
        <v>252</v>
      </c>
      <c r="E30" s="45"/>
      <c r="F30" s="75">
        <v>369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5">
        <v>309.297</v>
      </c>
      <c r="Y30" s="92">
        <f t="shared" si="1"/>
        <v>83.82032520325204</v>
      </c>
      <c r="Z30" s="126"/>
    </row>
    <row r="31" spans="1:26" s="26" customFormat="1" ht="20.25" customHeight="1" outlineLevel="6">
      <c r="A31" s="5" t="s">
        <v>95</v>
      </c>
      <c r="B31" s="6" t="s">
        <v>19</v>
      </c>
      <c r="C31" s="6" t="s">
        <v>261</v>
      </c>
      <c r="D31" s="6" t="s">
        <v>96</v>
      </c>
      <c r="E31" s="6"/>
      <c r="F31" s="74">
        <f>F32+F33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74">
        <f>X32+X33</f>
        <v>0</v>
      </c>
      <c r="Y31" s="92">
        <v>0</v>
      </c>
      <c r="Z31" s="126"/>
    </row>
    <row r="32" spans="1:26" s="26" customFormat="1" ht="31.5" outlineLevel="6">
      <c r="A32" s="44" t="s">
        <v>97</v>
      </c>
      <c r="B32" s="45" t="s">
        <v>19</v>
      </c>
      <c r="C32" s="45" t="s">
        <v>261</v>
      </c>
      <c r="D32" s="45" t="s">
        <v>98</v>
      </c>
      <c r="E32" s="45"/>
      <c r="F32" s="75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5">
        <v>0</v>
      </c>
      <c r="Y32" s="92">
        <v>0</v>
      </c>
      <c r="Z32" s="126"/>
    </row>
    <row r="33" spans="1:26" s="26" customFormat="1" ht="31.5" outlineLevel="6">
      <c r="A33" s="44" t="s">
        <v>99</v>
      </c>
      <c r="B33" s="45" t="s">
        <v>19</v>
      </c>
      <c r="C33" s="45" t="s">
        <v>261</v>
      </c>
      <c r="D33" s="45" t="s">
        <v>100</v>
      </c>
      <c r="E33" s="45"/>
      <c r="F33" s="7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75">
        <v>0</v>
      </c>
      <c r="Y33" s="92">
        <v>0</v>
      </c>
      <c r="Z33" s="126"/>
    </row>
    <row r="34" spans="1:26" s="24" customFormat="1" ht="15.75" outlineLevel="6">
      <c r="A34" s="5" t="s">
        <v>359</v>
      </c>
      <c r="B34" s="6" t="s">
        <v>19</v>
      </c>
      <c r="C34" s="6" t="s">
        <v>261</v>
      </c>
      <c r="D34" s="6" t="s">
        <v>360</v>
      </c>
      <c r="E34" s="6"/>
      <c r="F34" s="74">
        <f>F35+F36</f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74">
        <f>X35+X36</f>
        <v>25.5</v>
      </c>
      <c r="Y34" s="92">
        <f t="shared" si="1"/>
        <v>25.5</v>
      </c>
      <c r="Z34" s="100"/>
    </row>
    <row r="35" spans="1:26" s="24" customFormat="1" ht="15.75" outlineLevel="6">
      <c r="A35" s="44" t="s">
        <v>361</v>
      </c>
      <c r="B35" s="45" t="s">
        <v>19</v>
      </c>
      <c r="C35" s="45" t="s">
        <v>261</v>
      </c>
      <c r="D35" s="45" t="s">
        <v>362</v>
      </c>
      <c r="E35" s="45"/>
      <c r="F35" s="75">
        <v>100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5">
        <v>25.5</v>
      </c>
      <c r="Y35" s="92">
        <f t="shared" si="1"/>
        <v>25.5</v>
      </c>
      <c r="Z35" s="100"/>
    </row>
    <row r="36" spans="1:26" s="24" customFormat="1" ht="15.75" outlineLevel="6">
      <c r="A36" s="44" t="s">
        <v>239</v>
      </c>
      <c r="B36" s="45" t="s">
        <v>19</v>
      </c>
      <c r="C36" s="45" t="s">
        <v>261</v>
      </c>
      <c r="D36" s="45" t="s">
        <v>221</v>
      </c>
      <c r="E36" s="45"/>
      <c r="F36" s="75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75">
        <v>0</v>
      </c>
      <c r="Y36" s="92">
        <v>0</v>
      </c>
      <c r="Z36" s="100"/>
    </row>
    <row r="37" spans="1:26" s="26" customFormat="1" ht="15.75" outlineLevel="6">
      <c r="A37" s="5" t="s">
        <v>101</v>
      </c>
      <c r="B37" s="6" t="s">
        <v>19</v>
      </c>
      <c r="C37" s="6" t="s">
        <v>261</v>
      </c>
      <c r="D37" s="6" t="s">
        <v>102</v>
      </c>
      <c r="E37" s="6"/>
      <c r="F37" s="74">
        <f>F38+F39</f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74">
        <f>X38+X39</f>
        <v>1.35</v>
      </c>
      <c r="Y37" s="92">
        <f t="shared" si="1"/>
        <v>27</v>
      </c>
      <c r="Z37" s="126"/>
    </row>
    <row r="38" spans="1:26" s="26" customFormat="1" ht="21.75" customHeight="1" outlineLevel="6">
      <c r="A38" s="44" t="s">
        <v>103</v>
      </c>
      <c r="B38" s="45" t="s">
        <v>19</v>
      </c>
      <c r="C38" s="45" t="s">
        <v>261</v>
      </c>
      <c r="D38" s="45" t="s">
        <v>105</v>
      </c>
      <c r="E38" s="45"/>
      <c r="F38" s="75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75">
        <v>0</v>
      </c>
      <c r="Y38" s="92">
        <v>0</v>
      </c>
      <c r="Z38" s="126"/>
    </row>
    <row r="39" spans="1:26" s="26" customFormat="1" ht="15.75" outlineLevel="6">
      <c r="A39" s="44" t="s">
        <v>104</v>
      </c>
      <c r="B39" s="45" t="s">
        <v>19</v>
      </c>
      <c r="C39" s="45" t="s">
        <v>261</v>
      </c>
      <c r="D39" s="45" t="s">
        <v>106</v>
      </c>
      <c r="E39" s="45"/>
      <c r="F39" s="75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5">
        <v>1.35</v>
      </c>
      <c r="Y39" s="92">
        <f t="shared" si="1"/>
        <v>27</v>
      </c>
      <c r="Z39" s="126"/>
    </row>
    <row r="40" spans="1:26" s="24" customFormat="1" ht="31.5" customHeight="1" outlineLevel="6">
      <c r="A40" s="47" t="s">
        <v>203</v>
      </c>
      <c r="B40" s="19" t="s">
        <v>19</v>
      </c>
      <c r="C40" s="19" t="s">
        <v>262</v>
      </c>
      <c r="D40" s="19" t="s">
        <v>5</v>
      </c>
      <c r="E40" s="19"/>
      <c r="F40" s="73">
        <f>F41+F46</f>
        <v>1464.3</v>
      </c>
      <c r="G40" s="7">
        <f aca="true" t="shared" si="6" ref="G40:V40">G41</f>
        <v>96</v>
      </c>
      <c r="H40" s="7">
        <f t="shared" si="6"/>
        <v>96</v>
      </c>
      <c r="I40" s="7">
        <f t="shared" si="6"/>
        <v>96</v>
      </c>
      <c r="J40" s="7">
        <f t="shared" si="6"/>
        <v>96</v>
      </c>
      <c r="K40" s="7">
        <f t="shared" si="6"/>
        <v>96</v>
      </c>
      <c r="L40" s="7">
        <f t="shared" si="6"/>
        <v>96</v>
      </c>
      <c r="M40" s="7">
        <f t="shared" si="6"/>
        <v>96</v>
      </c>
      <c r="N40" s="7">
        <f t="shared" si="6"/>
        <v>96</v>
      </c>
      <c r="O40" s="7">
        <f t="shared" si="6"/>
        <v>96</v>
      </c>
      <c r="P40" s="7">
        <f t="shared" si="6"/>
        <v>96</v>
      </c>
      <c r="Q40" s="7">
        <f t="shared" si="6"/>
        <v>96</v>
      </c>
      <c r="R40" s="7">
        <f t="shared" si="6"/>
        <v>96</v>
      </c>
      <c r="S40" s="7">
        <f t="shared" si="6"/>
        <v>96</v>
      </c>
      <c r="T40" s="7">
        <f t="shared" si="6"/>
        <v>96</v>
      </c>
      <c r="U40" s="7">
        <f t="shared" si="6"/>
        <v>96</v>
      </c>
      <c r="V40" s="7">
        <f t="shared" si="6"/>
        <v>96</v>
      </c>
      <c r="X40" s="73">
        <f>X41+X46</f>
        <v>1179.668</v>
      </c>
      <c r="Y40" s="92">
        <f t="shared" si="1"/>
        <v>80.56190671310523</v>
      </c>
      <c r="Z40" s="100"/>
    </row>
    <row r="41" spans="1:26" s="24" customFormat="1" ht="31.5" outlineLevel="6">
      <c r="A41" s="5" t="s">
        <v>94</v>
      </c>
      <c r="B41" s="6" t="s">
        <v>19</v>
      </c>
      <c r="C41" s="6" t="s">
        <v>262</v>
      </c>
      <c r="D41" s="6" t="s">
        <v>93</v>
      </c>
      <c r="E41" s="6"/>
      <c r="F41" s="74">
        <f>F42+F43+F44+F45</f>
        <v>1464.3</v>
      </c>
      <c r="G41" s="7">
        <v>96</v>
      </c>
      <c r="H41" s="7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X41" s="74">
        <f>X42+X43+X44+X45</f>
        <v>1179.668</v>
      </c>
      <c r="Y41" s="92">
        <f t="shared" si="1"/>
        <v>80.56190671310523</v>
      </c>
      <c r="Z41" s="100"/>
    </row>
    <row r="42" spans="1:26" s="24" customFormat="1" ht="31.5" outlineLevel="6">
      <c r="A42" s="44" t="s">
        <v>250</v>
      </c>
      <c r="B42" s="45" t="s">
        <v>19</v>
      </c>
      <c r="C42" s="45" t="s">
        <v>262</v>
      </c>
      <c r="D42" s="45" t="s">
        <v>91</v>
      </c>
      <c r="E42" s="45"/>
      <c r="F42" s="75">
        <v>1000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v>929.135</v>
      </c>
      <c r="Y42" s="92">
        <f t="shared" si="1"/>
        <v>92.9135</v>
      </c>
      <c r="Z42" s="100"/>
    </row>
    <row r="43" spans="1:26" s="24" customFormat="1" ht="31.5" outlineLevel="6">
      <c r="A43" s="44" t="s">
        <v>255</v>
      </c>
      <c r="B43" s="45" t="s">
        <v>19</v>
      </c>
      <c r="C43" s="45" t="s">
        <v>262</v>
      </c>
      <c r="D43" s="45" t="s">
        <v>92</v>
      </c>
      <c r="E43" s="45"/>
      <c r="F43" s="75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5">
        <v>0</v>
      </c>
      <c r="Y43" s="92">
        <f t="shared" si="1"/>
        <v>0</v>
      </c>
      <c r="Z43" s="100"/>
    </row>
    <row r="44" spans="1:26" s="24" customFormat="1" ht="63" outlineLevel="6">
      <c r="A44" s="44" t="s">
        <v>363</v>
      </c>
      <c r="B44" s="45" t="s">
        <v>19</v>
      </c>
      <c r="C44" s="45" t="s">
        <v>262</v>
      </c>
      <c r="D44" s="45" t="s">
        <v>364</v>
      </c>
      <c r="E44" s="45"/>
      <c r="F44" s="7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5">
        <v>0</v>
      </c>
      <c r="Y44" s="92">
        <f t="shared" si="1"/>
        <v>0</v>
      </c>
      <c r="Z44" s="100"/>
    </row>
    <row r="45" spans="1:26" s="24" customFormat="1" ht="47.25" outlineLevel="6">
      <c r="A45" s="44" t="s">
        <v>251</v>
      </c>
      <c r="B45" s="45" t="s">
        <v>19</v>
      </c>
      <c r="C45" s="45" t="s">
        <v>262</v>
      </c>
      <c r="D45" s="45" t="s">
        <v>252</v>
      </c>
      <c r="E45" s="45"/>
      <c r="F45" s="75">
        <v>267.3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5">
        <v>250.533</v>
      </c>
      <c r="Y45" s="92">
        <f t="shared" si="1"/>
        <v>93.72727272727272</v>
      </c>
      <c r="Z45" s="100"/>
    </row>
    <row r="46" spans="1:26" s="24" customFormat="1" ht="15.75" outlineLevel="6">
      <c r="A46" s="47" t="s">
        <v>141</v>
      </c>
      <c r="B46" s="19" t="s">
        <v>19</v>
      </c>
      <c r="C46" s="19" t="s">
        <v>263</v>
      </c>
      <c r="D46" s="19" t="s">
        <v>5</v>
      </c>
      <c r="E46" s="19"/>
      <c r="F46" s="73">
        <f>F47</f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73">
        <f>X47</f>
        <v>0</v>
      </c>
      <c r="Y46" s="92">
        <v>0</v>
      </c>
      <c r="Z46" s="100"/>
    </row>
    <row r="47" spans="1:26" s="24" customFormat="1" ht="15.75" outlineLevel="6">
      <c r="A47" s="5" t="s">
        <v>111</v>
      </c>
      <c r="B47" s="6" t="s">
        <v>19</v>
      </c>
      <c r="C47" s="6" t="s">
        <v>263</v>
      </c>
      <c r="D47" s="6" t="s">
        <v>222</v>
      </c>
      <c r="E47" s="6"/>
      <c r="F47" s="74"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74">
        <v>0</v>
      </c>
      <c r="Y47" s="92">
        <v>0</v>
      </c>
      <c r="Z47" s="100"/>
    </row>
    <row r="48" spans="1:26" s="24" customFormat="1" ht="49.5" customHeight="1" outlineLevel="3">
      <c r="A48" s="8" t="s">
        <v>28</v>
      </c>
      <c r="B48" s="9" t="s">
        <v>7</v>
      </c>
      <c r="C48" s="9" t="s">
        <v>257</v>
      </c>
      <c r="D48" s="9" t="s">
        <v>5</v>
      </c>
      <c r="E48" s="9"/>
      <c r="F48" s="72">
        <f>F49</f>
        <v>5613.64488</v>
      </c>
      <c r="G48" s="10">
        <f aca="true" t="shared" si="7" ref="G48:V51">G49</f>
        <v>8918.7</v>
      </c>
      <c r="H48" s="10">
        <f t="shared" si="7"/>
        <v>8918.7</v>
      </c>
      <c r="I48" s="10">
        <f t="shared" si="7"/>
        <v>8918.7</v>
      </c>
      <c r="J48" s="10">
        <f t="shared" si="7"/>
        <v>8918.7</v>
      </c>
      <c r="K48" s="10">
        <f t="shared" si="7"/>
        <v>8918.7</v>
      </c>
      <c r="L48" s="10">
        <f t="shared" si="7"/>
        <v>8918.7</v>
      </c>
      <c r="M48" s="10">
        <f t="shared" si="7"/>
        <v>8918.7</v>
      </c>
      <c r="N48" s="10">
        <f t="shared" si="7"/>
        <v>8918.7</v>
      </c>
      <c r="O48" s="10">
        <f t="shared" si="7"/>
        <v>8918.7</v>
      </c>
      <c r="P48" s="10">
        <f t="shared" si="7"/>
        <v>8918.7</v>
      </c>
      <c r="Q48" s="10">
        <f t="shared" si="7"/>
        <v>8918.7</v>
      </c>
      <c r="R48" s="10">
        <f t="shared" si="7"/>
        <v>8918.7</v>
      </c>
      <c r="S48" s="10">
        <f t="shared" si="7"/>
        <v>8918.7</v>
      </c>
      <c r="T48" s="10">
        <f t="shared" si="7"/>
        <v>8918.7</v>
      </c>
      <c r="U48" s="10">
        <f t="shared" si="7"/>
        <v>8918.7</v>
      </c>
      <c r="V48" s="10">
        <f t="shared" si="7"/>
        <v>8918.7</v>
      </c>
      <c r="X48" s="72">
        <f>X49</f>
        <v>5166.558</v>
      </c>
      <c r="Y48" s="92">
        <f t="shared" si="1"/>
        <v>92.03571138614667</v>
      </c>
      <c r="Z48" s="100"/>
    </row>
    <row r="49" spans="1:26" s="24" customFormat="1" ht="33.75" customHeight="1" outlineLevel="3">
      <c r="A49" s="22" t="s">
        <v>136</v>
      </c>
      <c r="B49" s="9" t="s">
        <v>7</v>
      </c>
      <c r="C49" s="9" t="s">
        <v>258</v>
      </c>
      <c r="D49" s="9" t="s">
        <v>5</v>
      </c>
      <c r="E49" s="9"/>
      <c r="F49" s="72">
        <f>F50</f>
        <v>5613.64488</v>
      </c>
      <c r="G49" s="13">
        <f aca="true" t="shared" si="8" ref="G49:V49">G51</f>
        <v>8918.7</v>
      </c>
      <c r="H49" s="13">
        <f t="shared" si="8"/>
        <v>8918.7</v>
      </c>
      <c r="I49" s="13">
        <f t="shared" si="8"/>
        <v>8918.7</v>
      </c>
      <c r="J49" s="13">
        <f t="shared" si="8"/>
        <v>8918.7</v>
      </c>
      <c r="K49" s="13">
        <f t="shared" si="8"/>
        <v>8918.7</v>
      </c>
      <c r="L49" s="13">
        <f t="shared" si="8"/>
        <v>8918.7</v>
      </c>
      <c r="M49" s="13">
        <f t="shared" si="8"/>
        <v>8918.7</v>
      </c>
      <c r="N49" s="13">
        <f t="shared" si="8"/>
        <v>8918.7</v>
      </c>
      <c r="O49" s="13">
        <f t="shared" si="8"/>
        <v>8918.7</v>
      </c>
      <c r="P49" s="13">
        <f t="shared" si="8"/>
        <v>8918.7</v>
      </c>
      <c r="Q49" s="13">
        <f t="shared" si="8"/>
        <v>8918.7</v>
      </c>
      <c r="R49" s="13">
        <f t="shared" si="8"/>
        <v>8918.7</v>
      </c>
      <c r="S49" s="13">
        <f t="shared" si="8"/>
        <v>8918.7</v>
      </c>
      <c r="T49" s="13">
        <f t="shared" si="8"/>
        <v>8918.7</v>
      </c>
      <c r="U49" s="13">
        <f t="shared" si="8"/>
        <v>8918.7</v>
      </c>
      <c r="V49" s="13">
        <f t="shared" si="8"/>
        <v>8918.7</v>
      </c>
      <c r="X49" s="72">
        <f>X50</f>
        <v>5166.558</v>
      </c>
      <c r="Y49" s="92">
        <f t="shared" si="1"/>
        <v>92.03571138614667</v>
      </c>
      <c r="Z49" s="100"/>
    </row>
    <row r="50" spans="1:26" s="24" customFormat="1" ht="37.5" customHeight="1" outlineLevel="3">
      <c r="A50" s="22" t="s">
        <v>138</v>
      </c>
      <c r="B50" s="9" t="s">
        <v>7</v>
      </c>
      <c r="C50" s="9" t="s">
        <v>259</v>
      </c>
      <c r="D50" s="9" t="s">
        <v>5</v>
      </c>
      <c r="E50" s="9"/>
      <c r="F50" s="72">
        <f>F51</f>
        <v>5613.64488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X50" s="72">
        <f>X51</f>
        <v>5166.558</v>
      </c>
      <c r="Y50" s="92">
        <f t="shared" si="1"/>
        <v>92.03571138614667</v>
      </c>
      <c r="Z50" s="100"/>
    </row>
    <row r="51" spans="1:26" s="24" customFormat="1" ht="47.25" outlineLevel="4">
      <c r="A51" s="48" t="s">
        <v>202</v>
      </c>
      <c r="B51" s="19" t="s">
        <v>7</v>
      </c>
      <c r="C51" s="19" t="s">
        <v>261</v>
      </c>
      <c r="D51" s="19" t="s">
        <v>5</v>
      </c>
      <c r="E51" s="19"/>
      <c r="F51" s="20">
        <f>F52+F56+F59</f>
        <v>5613.64488</v>
      </c>
      <c r="G51" s="7">
        <f t="shared" si="7"/>
        <v>8918.7</v>
      </c>
      <c r="H51" s="7">
        <f t="shared" si="7"/>
        <v>8918.7</v>
      </c>
      <c r="I51" s="7">
        <f t="shared" si="7"/>
        <v>8918.7</v>
      </c>
      <c r="J51" s="7">
        <f t="shared" si="7"/>
        <v>8918.7</v>
      </c>
      <c r="K51" s="7">
        <f t="shared" si="7"/>
        <v>8918.7</v>
      </c>
      <c r="L51" s="7">
        <f t="shared" si="7"/>
        <v>8918.7</v>
      </c>
      <c r="M51" s="7">
        <f t="shared" si="7"/>
        <v>8918.7</v>
      </c>
      <c r="N51" s="7">
        <f t="shared" si="7"/>
        <v>8918.7</v>
      </c>
      <c r="O51" s="7">
        <f t="shared" si="7"/>
        <v>8918.7</v>
      </c>
      <c r="P51" s="7">
        <f t="shared" si="7"/>
        <v>8918.7</v>
      </c>
      <c r="Q51" s="7">
        <f t="shared" si="7"/>
        <v>8918.7</v>
      </c>
      <c r="R51" s="7">
        <f t="shared" si="7"/>
        <v>8918.7</v>
      </c>
      <c r="S51" s="7">
        <f t="shared" si="7"/>
        <v>8918.7</v>
      </c>
      <c r="T51" s="7">
        <f t="shared" si="7"/>
        <v>8918.7</v>
      </c>
      <c r="U51" s="7">
        <f t="shared" si="7"/>
        <v>8918.7</v>
      </c>
      <c r="V51" s="7">
        <f t="shared" si="7"/>
        <v>8918.7</v>
      </c>
      <c r="X51" s="73">
        <f>X52+X56+X59</f>
        <v>5166.558</v>
      </c>
      <c r="Y51" s="92">
        <f t="shared" si="1"/>
        <v>92.03571138614667</v>
      </c>
      <c r="Z51" s="100"/>
    </row>
    <row r="52" spans="1:26" s="24" customFormat="1" ht="31.5" outlineLevel="5">
      <c r="A52" s="5" t="s">
        <v>94</v>
      </c>
      <c r="B52" s="6" t="s">
        <v>7</v>
      </c>
      <c r="C52" s="6" t="s">
        <v>261</v>
      </c>
      <c r="D52" s="6" t="s">
        <v>93</v>
      </c>
      <c r="E52" s="6"/>
      <c r="F52" s="7">
        <f>F53+F54+F55</f>
        <v>5439.44988</v>
      </c>
      <c r="G52" s="7">
        <v>8918.7</v>
      </c>
      <c r="H52" s="7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X52" s="74">
        <f>X53+X54+X55</f>
        <v>5111.606</v>
      </c>
      <c r="Y52" s="92">
        <f t="shared" si="1"/>
        <v>93.97284859254921</v>
      </c>
      <c r="Z52" s="100"/>
    </row>
    <row r="53" spans="1:26" s="24" customFormat="1" ht="31.5" outlineLevel="5">
      <c r="A53" s="44" t="s">
        <v>250</v>
      </c>
      <c r="B53" s="45" t="s">
        <v>7</v>
      </c>
      <c r="C53" s="45" t="s">
        <v>261</v>
      </c>
      <c r="D53" s="45" t="s">
        <v>91</v>
      </c>
      <c r="E53" s="45"/>
      <c r="F53" s="75">
        <v>4222.44988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85">
        <v>3897.839</v>
      </c>
      <c r="Y53" s="92">
        <f t="shared" si="1"/>
        <v>92.31226209368292</v>
      </c>
      <c r="Z53" s="100"/>
    </row>
    <row r="54" spans="1:26" s="24" customFormat="1" ht="31.5" outlineLevel="5">
      <c r="A54" s="44" t="s">
        <v>255</v>
      </c>
      <c r="B54" s="45" t="s">
        <v>7</v>
      </c>
      <c r="C54" s="45" t="s">
        <v>261</v>
      </c>
      <c r="D54" s="45" t="s">
        <v>92</v>
      </c>
      <c r="E54" s="45"/>
      <c r="F54" s="75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85">
        <v>0</v>
      </c>
      <c r="Y54" s="92">
        <f t="shared" si="1"/>
        <v>0</v>
      </c>
      <c r="Z54" s="100"/>
    </row>
    <row r="55" spans="1:26" s="24" customFormat="1" ht="47.25" outlineLevel="5">
      <c r="A55" s="44" t="s">
        <v>251</v>
      </c>
      <c r="B55" s="45" t="s">
        <v>7</v>
      </c>
      <c r="C55" s="45" t="s">
        <v>261</v>
      </c>
      <c r="D55" s="45" t="s">
        <v>252</v>
      </c>
      <c r="E55" s="45"/>
      <c r="F55" s="75">
        <v>1216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85">
        <v>1213.767</v>
      </c>
      <c r="Y55" s="92">
        <f t="shared" si="1"/>
        <v>99.81636513157895</v>
      </c>
      <c r="Z55" s="100"/>
    </row>
    <row r="56" spans="1:26" s="24" customFormat="1" ht="15.75" outlineLevel="5">
      <c r="A56" s="5" t="s">
        <v>95</v>
      </c>
      <c r="B56" s="6" t="s">
        <v>7</v>
      </c>
      <c r="C56" s="6" t="s">
        <v>261</v>
      </c>
      <c r="D56" s="6" t="s">
        <v>96</v>
      </c>
      <c r="E56" s="6"/>
      <c r="F56" s="74">
        <f>F57+F58</f>
        <v>12.795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74">
        <f>X57+X58</f>
        <v>0</v>
      </c>
      <c r="Y56" s="92">
        <f t="shared" si="1"/>
        <v>0</v>
      </c>
      <c r="Z56" s="100"/>
    </row>
    <row r="57" spans="1:26" s="24" customFormat="1" ht="31.5" outlineLevel="5">
      <c r="A57" s="44" t="s">
        <v>97</v>
      </c>
      <c r="B57" s="45" t="s">
        <v>7</v>
      </c>
      <c r="C57" s="45" t="s">
        <v>261</v>
      </c>
      <c r="D57" s="45" t="s">
        <v>98</v>
      </c>
      <c r="E57" s="45"/>
      <c r="F57" s="75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5">
        <v>0</v>
      </c>
      <c r="Y57" s="92">
        <v>0</v>
      </c>
      <c r="Z57" s="100"/>
    </row>
    <row r="58" spans="1:26" s="24" customFormat="1" ht="31.5" outlineLevel="5">
      <c r="A58" s="44" t="s">
        <v>99</v>
      </c>
      <c r="B58" s="45" t="s">
        <v>7</v>
      </c>
      <c r="C58" s="45" t="s">
        <v>261</v>
      </c>
      <c r="D58" s="45" t="s">
        <v>100</v>
      </c>
      <c r="E58" s="45"/>
      <c r="F58" s="75">
        <v>12.795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85">
        <v>0</v>
      </c>
      <c r="Y58" s="92">
        <f t="shared" si="1"/>
        <v>0</v>
      </c>
      <c r="Z58" s="100"/>
    </row>
    <row r="59" spans="1:26" s="24" customFormat="1" ht="15.75" outlineLevel="5">
      <c r="A59" s="5" t="s">
        <v>101</v>
      </c>
      <c r="B59" s="6" t="s">
        <v>7</v>
      </c>
      <c r="C59" s="6" t="s">
        <v>261</v>
      </c>
      <c r="D59" s="6" t="s">
        <v>102</v>
      </c>
      <c r="E59" s="6"/>
      <c r="F59" s="74">
        <f>F60+F61+F62</f>
        <v>161.4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74">
        <f>X60+X61+X62</f>
        <v>54.952</v>
      </c>
      <c r="Y59" s="92">
        <f t="shared" si="1"/>
        <v>34.04708798017348</v>
      </c>
      <c r="Z59" s="100"/>
    </row>
    <row r="60" spans="1:26" s="24" customFormat="1" ht="15.75" outlineLevel="5">
      <c r="A60" s="44" t="s">
        <v>103</v>
      </c>
      <c r="B60" s="45" t="s">
        <v>7</v>
      </c>
      <c r="C60" s="45" t="s">
        <v>261</v>
      </c>
      <c r="D60" s="45" t="s">
        <v>105</v>
      </c>
      <c r="E60" s="45"/>
      <c r="F60" s="75">
        <v>19.4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85">
        <v>3.777</v>
      </c>
      <c r="Y60" s="92">
        <f t="shared" si="1"/>
        <v>19.469072164948457</v>
      </c>
      <c r="Z60" s="100"/>
    </row>
    <row r="61" spans="1:26" s="24" customFormat="1" ht="15.75" outlineLevel="5">
      <c r="A61" s="44" t="s">
        <v>104</v>
      </c>
      <c r="B61" s="45" t="s">
        <v>7</v>
      </c>
      <c r="C61" s="45" t="s">
        <v>261</v>
      </c>
      <c r="D61" s="45" t="s">
        <v>106</v>
      </c>
      <c r="E61" s="45"/>
      <c r="F61" s="75">
        <v>37.5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85">
        <v>19.747</v>
      </c>
      <c r="Y61" s="92">
        <f t="shared" si="1"/>
        <v>52.65866666666666</v>
      </c>
      <c r="Z61" s="100"/>
    </row>
    <row r="62" spans="1:26" s="24" customFormat="1" ht="15.75" outlineLevel="5">
      <c r="A62" s="44" t="s">
        <v>366</v>
      </c>
      <c r="B62" s="45" t="s">
        <v>7</v>
      </c>
      <c r="C62" s="45" t="s">
        <v>261</v>
      </c>
      <c r="D62" s="45" t="s">
        <v>365</v>
      </c>
      <c r="E62" s="45"/>
      <c r="F62" s="75">
        <v>104.5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85">
        <v>31.428</v>
      </c>
      <c r="Y62" s="92">
        <f t="shared" si="1"/>
        <v>30.07464114832536</v>
      </c>
      <c r="Z62" s="100"/>
    </row>
    <row r="63" spans="1:26" s="24" customFormat="1" ht="15.75" outlineLevel="5">
      <c r="A63" s="8" t="s">
        <v>198</v>
      </c>
      <c r="B63" s="9" t="s">
        <v>199</v>
      </c>
      <c r="C63" s="9" t="s">
        <v>257</v>
      </c>
      <c r="D63" s="9" t="s">
        <v>5</v>
      </c>
      <c r="E63" s="9"/>
      <c r="F63" s="72">
        <f>F64</f>
        <v>17.9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2">
        <f>X64</f>
        <v>5.25</v>
      </c>
      <c r="Y63" s="92">
        <f t="shared" si="1"/>
        <v>29.329608938547487</v>
      </c>
      <c r="Z63" s="100"/>
    </row>
    <row r="64" spans="1:26" s="24" customFormat="1" ht="31.5" outlineLevel="5">
      <c r="A64" s="22" t="s">
        <v>136</v>
      </c>
      <c r="B64" s="9" t="s">
        <v>199</v>
      </c>
      <c r="C64" s="9" t="s">
        <v>258</v>
      </c>
      <c r="D64" s="9" t="s">
        <v>5</v>
      </c>
      <c r="E64" s="9"/>
      <c r="F64" s="72">
        <f>F65</f>
        <v>17.9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2">
        <f>X65</f>
        <v>5.25</v>
      </c>
      <c r="Y64" s="92">
        <f t="shared" si="1"/>
        <v>29.329608938547487</v>
      </c>
      <c r="Z64" s="100"/>
    </row>
    <row r="65" spans="1:26" s="24" customFormat="1" ht="31.5" outlineLevel="5">
      <c r="A65" s="22" t="s">
        <v>138</v>
      </c>
      <c r="B65" s="9" t="s">
        <v>199</v>
      </c>
      <c r="C65" s="9" t="s">
        <v>259</v>
      </c>
      <c r="D65" s="9" t="s">
        <v>5</v>
      </c>
      <c r="E65" s="9"/>
      <c r="F65" s="72">
        <f>F66</f>
        <v>17.9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72">
        <f>X66</f>
        <v>5.25</v>
      </c>
      <c r="Y65" s="92">
        <f t="shared" si="1"/>
        <v>29.329608938547487</v>
      </c>
      <c r="Z65" s="100"/>
    </row>
    <row r="66" spans="1:26" s="24" customFormat="1" ht="31.5" outlineLevel="5">
      <c r="A66" s="47" t="s">
        <v>200</v>
      </c>
      <c r="B66" s="19" t="s">
        <v>199</v>
      </c>
      <c r="C66" s="19" t="s">
        <v>264</v>
      </c>
      <c r="D66" s="19" t="s">
        <v>5</v>
      </c>
      <c r="E66" s="19"/>
      <c r="F66" s="73">
        <f>F67</f>
        <v>17.9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73">
        <f>X67</f>
        <v>5.25</v>
      </c>
      <c r="Y66" s="92">
        <f t="shared" si="1"/>
        <v>29.329608938547487</v>
      </c>
      <c r="Z66" s="100"/>
    </row>
    <row r="67" spans="1:26" s="24" customFormat="1" ht="15.75" outlineLevel="5">
      <c r="A67" s="5" t="s">
        <v>95</v>
      </c>
      <c r="B67" s="6" t="s">
        <v>199</v>
      </c>
      <c r="C67" s="6" t="s">
        <v>264</v>
      </c>
      <c r="D67" s="6" t="s">
        <v>96</v>
      </c>
      <c r="E67" s="6"/>
      <c r="F67" s="74">
        <f>F68</f>
        <v>17.9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74">
        <f>X68</f>
        <v>5.25</v>
      </c>
      <c r="Y67" s="92">
        <f t="shared" si="1"/>
        <v>29.329608938547487</v>
      </c>
      <c r="Z67" s="100"/>
    </row>
    <row r="68" spans="1:26" s="24" customFormat="1" ht="31.5" outlineLevel="5">
      <c r="A68" s="44" t="s">
        <v>99</v>
      </c>
      <c r="B68" s="45" t="s">
        <v>199</v>
      </c>
      <c r="C68" s="45" t="s">
        <v>264</v>
      </c>
      <c r="D68" s="45" t="s">
        <v>100</v>
      </c>
      <c r="E68" s="45"/>
      <c r="F68" s="75">
        <v>17.9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85">
        <v>5.25</v>
      </c>
      <c r="Y68" s="92">
        <f t="shared" si="1"/>
        <v>29.329608938547487</v>
      </c>
      <c r="Z68" s="100"/>
    </row>
    <row r="69" spans="1:26" s="24" customFormat="1" ht="50.25" customHeight="1" outlineLevel="3">
      <c r="A69" s="8" t="s">
        <v>29</v>
      </c>
      <c r="B69" s="9" t="s">
        <v>8</v>
      </c>
      <c r="C69" s="9" t="s">
        <v>257</v>
      </c>
      <c r="D69" s="9" t="s">
        <v>5</v>
      </c>
      <c r="E69" s="9"/>
      <c r="F69" s="72">
        <f>F70</f>
        <v>4570.8</v>
      </c>
      <c r="G69" s="10">
        <f aca="true" t="shared" si="9" ref="G69:V72">G70</f>
        <v>3284.2</v>
      </c>
      <c r="H69" s="10">
        <f t="shared" si="9"/>
        <v>3284.2</v>
      </c>
      <c r="I69" s="10">
        <f t="shared" si="9"/>
        <v>3284.2</v>
      </c>
      <c r="J69" s="10">
        <f t="shared" si="9"/>
        <v>3284.2</v>
      </c>
      <c r="K69" s="10">
        <f t="shared" si="9"/>
        <v>3284.2</v>
      </c>
      <c r="L69" s="10">
        <f t="shared" si="9"/>
        <v>3284.2</v>
      </c>
      <c r="M69" s="10">
        <f t="shared" si="9"/>
        <v>3284.2</v>
      </c>
      <c r="N69" s="10">
        <f t="shared" si="9"/>
        <v>3284.2</v>
      </c>
      <c r="O69" s="10">
        <f t="shared" si="9"/>
        <v>3284.2</v>
      </c>
      <c r="P69" s="10">
        <f t="shared" si="9"/>
        <v>3284.2</v>
      </c>
      <c r="Q69" s="10">
        <f t="shared" si="9"/>
        <v>3284.2</v>
      </c>
      <c r="R69" s="10">
        <f t="shared" si="9"/>
        <v>3284.2</v>
      </c>
      <c r="S69" s="10">
        <f t="shared" si="9"/>
        <v>3284.2</v>
      </c>
      <c r="T69" s="10">
        <f t="shared" si="9"/>
        <v>3284.2</v>
      </c>
      <c r="U69" s="10">
        <f t="shared" si="9"/>
        <v>3284.2</v>
      </c>
      <c r="V69" s="10">
        <f t="shared" si="9"/>
        <v>3284.2</v>
      </c>
      <c r="X69" s="72">
        <f>X70</f>
        <v>3532.516</v>
      </c>
      <c r="Y69" s="92">
        <f t="shared" si="1"/>
        <v>77.2844141069397</v>
      </c>
      <c r="Z69" s="100"/>
    </row>
    <row r="70" spans="1:26" s="24" customFormat="1" ht="31.5" outlineLevel="3">
      <c r="A70" s="22" t="s">
        <v>136</v>
      </c>
      <c r="B70" s="9" t="s">
        <v>8</v>
      </c>
      <c r="C70" s="9" t="s">
        <v>258</v>
      </c>
      <c r="D70" s="9" t="s">
        <v>5</v>
      </c>
      <c r="E70" s="9"/>
      <c r="F70" s="72">
        <f>F71</f>
        <v>4570.8</v>
      </c>
      <c r="G70" s="13">
        <f aca="true" t="shared" si="10" ref="G70:V70">G72</f>
        <v>3284.2</v>
      </c>
      <c r="H70" s="13">
        <f t="shared" si="10"/>
        <v>3284.2</v>
      </c>
      <c r="I70" s="13">
        <f t="shared" si="10"/>
        <v>3284.2</v>
      </c>
      <c r="J70" s="13">
        <f t="shared" si="10"/>
        <v>3284.2</v>
      </c>
      <c r="K70" s="13">
        <f t="shared" si="10"/>
        <v>3284.2</v>
      </c>
      <c r="L70" s="13">
        <f t="shared" si="10"/>
        <v>3284.2</v>
      </c>
      <c r="M70" s="13">
        <f t="shared" si="10"/>
        <v>3284.2</v>
      </c>
      <c r="N70" s="13">
        <f t="shared" si="10"/>
        <v>3284.2</v>
      </c>
      <c r="O70" s="13">
        <f t="shared" si="10"/>
        <v>3284.2</v>
      </c>
      <c r="P70" s="13">
        <f t="shared" si="10"/>
        <v>3284.2</v>
      </c>
      <c r="Q70" s="13">
        <f t="shared" si="10"/>
        <v>3284.2</v>
      </c>
      <c r="R70" s="13">
        <f t="shared" si="10"/>
        <v>3284.2</v>
      </c>
      <c r="S70" s="13">
        <f t="shared" si="10"/>
        <v>3284.2</v>
      </c>
      <c r="T70" s="13">
        <f t="shared" si="10"/>
        <v>3284.2</v>
      </c>
      <c r="U70" s="13">
        <f t="shared" si="10"/>
        <v>3284.2</v>
      </c>
      <c r="V70" s="13">
        <f t="shared" si="10"/>
        <v>3284.2</v>
      </c>
      <c r="X70" s="72">
        <f>X71</f>
        <v>3532.516</v>
      </c>
      <c r="Y70" s="92">
        <f t="shared" si="1"/>
        <v>77.2844141069397</v>
      </c>
      <c r="Z70" s="100"/>
    </row>
    <row r="71" spans="1:26" s="24" customFormat="1" ht="31.5" outlineLevel="3">
      <c r="A71" s="22" t="s">
        <v>138</v>
      </c>
      <c r="B71" s="9" t="s">
        <v>8</v>
      </c>
      <c r="C71" s="9" t="s">
        <v>259</v>
      </c>
      <c r="D71" s="9" t="s">
        <v>5</v>
      </c>
      <c r="E71" s="9"/>
      <c r="F71" s="72">
        <f>F72</f>
        <v>4570.8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X71" s="72">
        <f>X72</f>
        <v>3532.516</v>
      </c>
      <c r="Y71" s="92">
        <f t="shared" si="1"/>
        <v>77.2844141069397</v>
      </c>
      <c r="Z71" s="100"/>
    </row>
    <row r="72" spans="1:26" s="24" customFormat="1" ht="47.25" outlineLevel="4">
      <c r="A72" s="48" t="s">
        <v>202</v>
      </c>
      <c r="B72" s="19" t="s">
        <v>8</v>
      </c>
      <c r="C72" s="19" t="s">
        <v>261</v>
      </c>
      <c r="D72" s="19" t="s">
        <v>5</v>
      </c>
      <c r="E72" s="19"/>
      <c r="F72" s="73">
        <f>F73</f>
        <v>4570.8</v>
      </c>
      <c r="G72" s="7">
        <f t="shared" si="9"/>
        <v>3284.2</v>
      </c>
      <c r="H72" s="7">
        <f t="shared" si="9"/>
        <v>3284.2</v>
      </c>
      <c r="I72" s="7">
        <f t="shared" si="9"/>
        <v>3284.2</v>
      </c>
      <c r="J72" s="7">
        <f t="shared" si="9"/>
        <v>3284.2</v>
      </c>
      <c r="K72" s="7">
        <f t="shared" si="9"/>
        <v>3284.2</v>
      </c>
      <c r="L72" s="7">
        <f t="shared" si="9"/>
        <v>3284.2</v>
      </c>
      <c r="M72" s="7">
        <f t="shared" si="9"/>
        <v>3284.2</v>
      </c>
      <c r="N72" s="7">
        <f t="shared" si="9"/>
        <v>3284.2</v>
      </c>
      <c r="O72" s="7">
        <f t="shared" si="9"/>
        <v>3284.2</v>
      </c>
      <c r="P72" s="7">
        <f t="shared" si="9"/>
        <v>3284.2</v>
      </c>
      <c r="Q72" s="7">
        <f t="shared" si="9"/>
        <v>3284.2</v>
      </c>
      <c r="R72" s="7">
        <f t="shared" si="9"/>
        <v>3284.2</v>
      </c>
      <c r="S72" s="7">
        <f t="shared" si="9"/>
        <v>3284.2</v>
      </c>
      <c r="T72" s="7">
        <f t="shared" si="9"/>
        <v>3284.2</v>
      </c>
      <c r="U72" s="7">
        <f t="shared" si="9"/>
        <v>3284.2</v>
      </c>
      <c r="V72" s="7">
        <f t="shared" si="9"/>
        <v>3284.2</v>
      </c>
      <c r="X72" s="73">
        <f>X73</f>
        <v>3532.516</v>
      </c>
      <c r="Y72" s="92">
        <f t="shared" si="1"/>
        <v>77.2844141069397</v>
      </c>
      <c r="Z72" s="100"/>
    </row>
    <row r="73" spans="1:26" s="24" customFormat="1" ht="31.5" outlineLevel="5">
      <c r="A73" s="5" t="s">
        <v>94</v>
      </c>
      <c r="B73" s="6" t="s">
        <v>8</v>
      </c>
      <c r="C73" s="6" t="s">
        <v>261</v>
      </c>
      <c r="D73" s="6" t="s">
        <v>93</v>
      </c>
      <c r="E73" s="6"/>
      <c r="F73" s="74">
        <f>F74+F75+F76</f>
        <v>4570.8</v>
      </c>
      <c r="G73" s="7">
        <v>3284.2</v>
      </c>
      <c r="H73" s="7">
        <v>3284.2</v>
      </c>
      <c r="I73" s="7">
        <v>3284.2</v>
      </c>
      <c r="J73" s="7">
        <v>3284.2</v>
      </c>
      <c r="K73" s="7">
        <v>3284.2</v>
      </c>
      <c r="L73" s="7">
        <v>3284.2</v>
      </c>
      <c r="M73" s="7">
        <v>3284.2</v>
      </c>
      <c r="N73" s="7">
        <v>3284.2</v>
      </c>
      <c r="O73" s="7">
        <v>3284.2</v>
      </c>
      <c r="P73" s="7">
        <v>3284.2</v>
      </c>
      <c r="Q73" s="7">
        <v>3284.2</v>
      </c>
      <c r="R73" s="7">
        <v>3284.2</v>
      </c>
      <c r="S73" s="7">
        <v>3284.2</v>
      </c>
      <c r="T73" s="7">
        <v>3284.2</v>
      </c>
      <c r="U73" s="7">
        <v>3284.2</v>
      </c>
      <c r="V73" s="7">
        <v>3284.2</v>
      </c>
      <c r="X73" s="74">
        <f>X74+X75+X76</f>
        <v>3532.516</v>
      </c>
      <c r="Y73" s="92">
        <f t="shared" si="1"/>
        <v>77.2844141069397</v>
      </c>
      <c r="Z73" s="100"/>
    </row>
    <row r="74" spans="1:26" s="24" customFormat="1" ht="31.5" outlineLevel="5">
      <c r="A74" s="44" t="s">
        <v>250</v>
      </c>
      <c r="B74" s="45" t="s">
        <v>8</v>
      </c>
      <c r="C74" s="45" t="s">
        <v>261</v>
      </c>
      <c r="D74" s="45" t="s">
        <v>91</v>
      </c>
      <c r="E74" s="45"/>
      <c r="F74" s="75">
        <v>3516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85">
        <v>2653.418</v>
      </c>
      <c r="Y74" s="92">
        <f t="shared" si="1"/>
        <v>75.46695108077361</v>
      </c>
      <c r="Z74" s="100"/>
    </row>
    <row r="75" spans="1:26" s="24" customFormat="1" ht="31.5" outlineLevel="5">
      <c r="A75" s="44" t="s">
        <v>255</v>
      </c>
      <c r="B75" s="45" t="s">
        <v>8</v>
      </c>
      <c r="C75" s="45" t="s">
        <v>261</v>
      </c>
      <c r="D75" s="45" t="s">
        <v>92</v>
      </c>
      <c r="E75" s="45"/>
      <c r="F75" s="75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85">
        <v>0</v>
      </c>
      <c r="Y75" s="92">
        <f t="shared" si="1"/>
        <v>0</v>
      </c>
      <c r="Z75" s="100"/>
    </row>
    <row r="76" spans="1:26" s="24" customFormat="1" ht="47.25" outlineLevel="5">
      <c r="A76" s="44" t="s">
        <v>251</v>
      </c>
      <c r="B76" s="45" t="s">
        <v>8</v>
      </c>
      <c r="C76" s="45" t="s">
        <v>261</v>
      </c>
      <c r="D76" s="45" t="s">
        <v>252</v>
      </c>
      <c r="E76" s="45"/>
      <c r="F76" s="75">
        <v>1053.8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85">
        <v>879.098</v>
      </c>
      <c r="Y76" s="92">
        <f t="shared" si="1"/>
        <v>83.42171189979123</v>
      </c>
      <c r="Z76" s="100"/>
    </row>
    <row r="77" spans="1:26" s="24" customFormat="1" ht="15.75" outlineLevel="5">
      <c r="A77" s="8" t="s">
        <v>209</v>
      </c>
      <c r="B77" s="9" t="s">
        <v>210</v>
      </c>
      <c r="C77" s="9" t="s">
        <v>257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2">
        <f>X78</f>
        <v>500</v>
      </c>
      <c r="Y77" s="92">
        <f t="shared" si="1"/>
        <v>100</v>
      </c>
      <c r="Z77" s="100"/>
    </row>
    <row r="78" spans="1:26" s="24" customFormat="1" ht="31.5" outlineLevel="5">
      <c r="A78" s="22" t="s">
        <v>136</v>
      </c>
      <c r="B78" s="9" t="s">
        <v>210</v>
      </c>
      <c r="C78" s="9" t="s">
        <v>258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72">
        <f>X79</f>
        <v>500</v>
      </c>
      <c r="Y78" s="92">
        <f t="shared" si="1"/>
        <v>100</v>
      </c>
      <c r="Z78" s="100"/>
    </row>
    <row r="79" spans="1:26" s="24" customFormat="1" ht="31.5" outlineLevel="5">
      <c r="A79" s="22" t="s">
        <v>138</v>
      </c>
      <c r="B79" s="9" t="s">
        <v>210</v>
      </c>
      <c r="C79" s="9" t="s">
        <v>259</v>
      </c>
      <c r="D79" s="9" t="s">
        <v>5</v>
      </c>
      <c r="E79" s="9"/>
      <c r="F79" s="1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72">
        <f>X80</f>
        <v>500</v>
      </c>
      <c r="Y79" s="92">
        <f aca="true" t="shared" si="11" ref="Y79:Y144">X79/F79*100</f>
        <v>100</v>
      </c>
      <c r="Z79" s="100"/>
    </row>
    <row r="80" spans="1:26" s="24" customFormat="1" ht="31.5" outlineLevel="5">
      <c r="A80" s="47" t="s">
        <v>208</v>
      </c>
      <c r="B80" s="19" t="s">
        <v>210</v>
      </c>
      <c r="C80" s="19" t="s">
        <v>265</v>
      </c>
      <c r="D80" s="19" t="s">
        <v>5</v>
      </c>
      <c r="E80" s="19"/>
      <c r="F80" s="20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73">
        <f>X81</f>
        <v>500</v>
      </c>
      <c r="Y80" s="92">
        <f t="shared" si="11"/>
        <v>100</v>
      </c>
      <c r="Z80" s="100"/>
    </row>
    <row r="81" spans="1:26" s="24" customFormat="1" ht="15.75" outlineLevel="5">
      <c r="A81" s="5" t="s">
        <v>242</v>
      </c>
      <c r="B81" s="6" t="s">
        <v>210</v>
      </c>
      <c r="C81" s="6" t="s">
        <v>265</v>
      </c>
      <c r="D81" s="6" t="s">
        <v>240</v>
      </c>
      <c r="E81" s="6"/>
      <c r="F81" s="7">
        <f>F82</f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4">
        <f>X82</f>
        <v>500</v>
      </c>
      <c r="Y81" s="92">
        <f t="shared" si="11"/>
        <v>100</v>
      </c>
      <c r="Z81" s="100"/>
    </row>
    <row r="82" spans="1:26" s="24" customFormat="1" ht="15.75" outlineLevel="5">
      <c r="A82" s="44" t="s">
        <v>243</v>
      </c>
      <c r="B82" s="45" t="s">
        <v>210</v>
      </c>
      <c r="C82" s="45" t="s">
        <v>265</v>
      </c>
      <c r="D82" s="45" t="s">
        <v>241</v>
      </c>
      <c r="E82" s="45"/>
      <c r="F82" s="46">
        <v>500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85">
        <v>500</v>
      </c>
      <c r="Y82" s="92">
        <f t="shared" si="11"/>
        <v>100</v>
      </c>
      <c r="Z82" s="100"/>
    </row>
    <row r="83" spans="1:26" s="24" customFormat="1" ht="15.75" outlineLevel="3">
      <c r="A83" s="8" t="s">
        <v>31</v>
      </c>
      <c r="B83" s="9" t="s">
        <v>9</v>
      </c>
      <c r="C83" s="9" t="s">
        <v>257</v>
      </c>
      <c r="D83" s="9" t="s">
        <v>5</v>
      </c>
      <c r="E83" s="9"/>
      <c r="F83" s="10">
        <f>F84</f>
        <v>182.818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72">
        <f>X84</f>
        <v>0</v>
      </c>
      <c r="Y83" s="92">
        <f t="shared" si="11"/>
        <v>0</v>
      </c>
      <c r="Z83" s="100"/>
    </row>
    <row r="84" spans="1:26" s="24" customFormat="1" ht="31.5" outlineLevel="3">
      <c r="A84" s="22" t="s">
        <v>136</v>
      </c>
      <c r="B84" s="9" t="s">
        <v>9</v>
      </c>
      <c r="C84" s="9" t="s">
        <v>258</v>
      </c>
      <c r="D84" s="9" t="s">
        <v>5</v>
      </c>
      <c r="E84" s="9"/>
      <c r="F84" s="10">
        <f>F85</f>
        <v>182.818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72">
        <f>X85</f>
        <v>0</v>
      </c>
      <c r="Y84" s="92">
        <f t="shared" si="11"/>
        <v>0</v>
      </c>
      <c r="Z84" s="100"/>
    </row>
    <row r="85" spans="1:26" s="24" customFormat="1" ht="31.5" outlineLevel="3">
      <c r="A85" s="22" t="s">
        <v>138</v>
      </c>
      <c r="B85" s="9" t="s">
        <v>9</v>
      </c>
      <c r="C85" s="9" t="s">
        <v>259</v>
      </c>
      <c r="D85" s="9" t="s">
        <v>5</v>
      </c>
      <c r="E85" s="9"/>
      <c r="F85" s="10">
        <f>F86</f>
        <v>182.818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72">
        <f>X86</f>
        <v>0</v>
      </c>
      <c r="Y85" s="92">
        <f t="shared" si="11"/>
        <v>0</v>
      </c>
      <c r="Z85" s="100"/>
    </row>
    <row r="86" spans="1:26" s="24" customFormat="1" ht="31.5" outlineLevel="4">
      <c r="A86" s="47" t="s">
        <v>139</v>
      </c>
      <c r="B86" s="19" t="s">
        <v>9</v>
      </c>
      <c r="C86" s="19" t="s">
        <v>266</v>
      </c>
      <c r="D86" s="19" t="s">
        <v>5</v>
      </c>
      <c r="E86" s="19"/>
      <c r="F86" s="20">
        <f>F87</f>
        <v>182.818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  <c r="X86" s="73">
        <f>X87</f>
        <v>0</v>
      </c>
      <c r="Y86" s="92">
        <f t="shared" si="11"/>
        <v>0</v>
      </c>
      <c r="Z86" s="100"/>
    </row>
    <row r="87" spans="1:26" s="24" customFormat="1" ht="15.75" outlineLevel="5">
      <c r="A87" s="84" t="s">
        <v>110</v>
      </c>
      <c r="B87" s="83" t="s">
        <v>9</v>
      </c>
      <c r="C87" s="83" t="s">
        <v>266</v>
      </c>
      <c r="D87" s="83" t="s">
        <v>109</v>
      </c>
      <c r="E87" s="83"/>
      <c r="F87" s="85">
        <v>182.818</v>
      </c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100"/>
      <c r="X87" s="85">
        <v>0</v>
      </c>
      <c r="Y87" s="92">
        <f t="shared" si="11"/>
        <v>0</v>
      </c>
      <c r="Z87" s="100"/>
    </row>
    <row r="88" spans="1:26" s="24" customFormat="1" ht="15.75" customHeight="1" outlineLevel="3">
      <c r="A88" s="8" t="s">
        <v>32</v>
      </c>
      <c r="B88" s="9" t="s">
        <v>71</v>
      </c>
      <c r="C88" s="9" t="s">
        <v>257</v>
      </c>
      <c r="D88" s="9" t="s">
        <v>5</v>
      </c>
      <c r="E88" s="9"/>
      <c r="F88" s="72">
        <f>F89+F148</f>
        <v>55301.51826</v>
      </c>
      <c r="G88" s="10" t="e">
        <f>G89+#REF!+#REF!+#REF!+#REF!+#REF!+G128+G135+G142</f>
        <v>#REF!</v>
      </c>
      <c r="H88" s="10" t="e">
        <f>H89+#REF!+#REF!+#REF!+#REF!+#REF!+H128+H135+H142</f>
        <v>#REF!</v>
      </c>
      <c r="I88" s="10" t="e">
        <f>I89+#REF!+#REF!+#REF!+#REF!+#REF!+I128+I135+I142</f>
        <v>#REF!</v>
      </c>
      <c r="J88" s="10" t="e">
        <f>J89+#REF!+#REF!+#REF!+#REF!+#REF!+J128+J135+J142</f>
        <v>#REF!</v>
      </c>
      <c r="K88" s="10" t="e">
        <f>K89+#REF!+#REF!+#REF!+#REF!+#REF!+K128+K135+K142</f>
        <v>#REF!</v>
      </c>
      <c r="L88" s="10" t="e">
        <f>L89+#REF!+#REF!+#REF!+#REF!+#REF!+L128+L135+L142</f>
        <v>#REF!</v>
      </c>
      <c r="M88" s="10" t="e">
        <f>M89+#REF!+#REF!+#REF!+#REF!+#REF!+M128+M135+M142</f>
        <v>#REF!</v>
      </c>
      <c r="N88" s="10" t="e">
        <f>N89+#REF!+#REF!+#REF!+#REF!+#REF!+N128+N135+N142</f>
        <v>#REF!</v>
      </c>
      <c r="O88" s="10" t="e">
        <f>O89+#REF!+#REF!+#REF!+#REF!+#REF!+O128+O135+O142</f>
        <v>#REF!</v>
      </c>
      <c r="P88" s="10" t="e">
        <f>P89+#REF!+#REF!+#REF!+#REF!+#REF!+P128+P135+P142</f>
        <v>#REF!</v>
      </c>
      <c r="Q88" s="10" t="e">
        <f>Q89+#REF!+#REF!+#REF!+#REF!+#REF!+Q128+Q135+Q142</f>
        <v>#REF!</v>
      </c>
      <c r="R88" s="10" t="e">
        <f>R89+#REF!+#REF!+#REF!+#REF!+#REF!+R128+R135+R142</f>
        <v>#REF!</v>
      </c>
      <c r="S88" s="10" t="e">
        <f>S89+#REF!+#REF!+#REF!+#REF!+#REF!+S128+S135+S142</f>
        <v>#REF!</v>
      </c>
      <c r="T88" s="10" t="e">
        <f>T89+#REF!+#REF!+#REF!+#REF!+#REF!+T128+T135+T142</f>
        <v>#REF!</v>
      </c>
      <c r="U88" s="10" t="e">
        <f>U89+#REF!+#REF!+#REF!+#REF!+#REF!+U128+U135+U142</f>
        <v>#REF!</v>
      </c>
      <c r="V88" s="10" t="e">
        <f>V89+#REF!+#REF!+#REF!+#REF!+#REF!+V128+V135+V142</f>
        <v>#REF!</v>
      </c>
      <c r="X88" s="72">
        <f>X89+X148</f>
        <v>36586.297</v>
      </c>
      <c r="Y88" s="92">
        <f t="shared" si="11"/>
        <v>66.15785271570589</v>
      </c>
      <c r="Z88" s="100"/>
    </row>
    <row r="89" spans="1:26" s="24" customFormat="1" ht="31.5" outlineLevel="3">
      <c r="A89" s="22" t="s">
        <v>136</v>
      </c>
      <c r="B89" s="9" t="s">
        <v>71</v>
      </c>
      <c r="C89" s="9" t="s">
        <v>258</v>
      </c>
      <c r="D89" s="9" t="s">
        <v>5</v>
      </c>
      <c r="E89" s="9"/>
      <c r="F89" s="72">
        <f>F90</f>
        <v>43587.28676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  <c r="X89" s="72">
        <f>X90</f>
        <v>29236.297</v>
      </c>
      <c r="Y89" s="92">
        <f t="shared" si="11"/>
        <v>67.07528541746744</v>
      </c>
      <c r="Z89" s="100"/>
    </row>
    <row r="90" spans="1:26" s="24" customFormat="1" ht="31.5" outlineLevel="3">
      <c r="A90" s="22" t="s">
        <v>138</v>
      </c>
      <c r="B90" s="9" t="s">
        <v>71</v>
      </c>
      <c r="C90" s="9" t="s">
        <v>259</v>
      </c>
      <c r="D90" s="9" t="s">
        <v>5</v>
      </c>
      <c r="E90" s="9"/>
      <c r="F90" s="72">
        <f>F91+F98+F107+F116+F112+F128+F135+F142</f>
        <v>43587.28676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X90" s="72">
        <f>X91+X98+X107+X116+X112+X128+X135+X142</f>
        <v>29236.297</v>
      </c>
      <c r="Y90" s="92">
        <f t="shared" si="11"/>
        <v>67.07528541746744</v>
      </c>
      <c r="Z90" s="100"/>
    </row>
    <row r="91" spans="1:26" s="24" customFormat="1" ht="15.75" outlineLevel="4">
      <c r="A91" s="47" t="s">
        <v>33</v>
      </c>
      <c r="B91" s="19" t="s">
        <v>71</v>
      </c>
      <c r="C91" s="19" t="s">
        <v>267</v>
      </c>
      <c r="D91" s="19" t="s">
        <v>5</v>
      </c>
      <c r="E91" s="19"/>
      <c r="F91" s="73">
        <f>F92+F96</f>
        <v>2045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  <c r="X91" s="73">
        <f>X92+X96</f>
        <v>1126.462</v>
      </c>
      <c r="Y91" s="92">
        <f t="shared" si="11"/>
        <v>55.08371638141809</v>
      </c>
      <c r="Z91" s="100"/>
    </row>
    <row r="92" spans="1:26" s="24" customFormat="1" ht="31.5" outlineLevel="5">
      <c r="A92" s="5" t="s">
        <v>94</v>
      </c>
      <c r="B92" s="6" t="s">
        <v>71</v>
      </c>
      <c r="C92" s="6" t="s">
        <v>267</v>
      </c>
      <c r="D92" s="6" t="s">
        <v>93</v>
      </c>
      <c r="E92" s="6"/>
      <c r="F92" s="74">
        <f>F93+F94+F95</f>
        <v>1405.651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74">
        <f>X93+X94+X95</f>
        <v>916.098</v>
      </c>
      <c r="Y92" s="92">
        <f t="shared" si="11"/>
        <v>65.17250725820277</v>
      </c>
      <c r="Z92" s="100"/>
    </row>
    <row r="93" spans="1:26" s="24" customFormat="1" ht="31.5" outlineLevel="5">
      <c r="A93" s="44" t="s">
        <v>250</v>
      </c>
      <c r="B93" s="45" t="s">
        <v>71</v>
      </c>
      <c r="C93" s="45" t="s">
        <v>267</v>
      </c>
      <c r="D93" s="45" t="s">
        <v>91</v>
      </c>
      <c r="E93" s="45"/>
      <c r="F93" s="75">
        <v>1060.371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5">
        <v>681.843</v>
      </c>
      <c r="Y93" s="92">
        <f t="shared" si="11"/>
        <v>64.30230551382486</v>
      </c>
      <c r="Z93" s="100"/>
    </row>
    <row r="94" spans="1:26" s="24" customFormat="1" ht="31.5" outlineLevel="5">
      <c r="A94" s="44" t="s">
        <v>255</v>
      </c>
      <c r="B94" s="45" t="s">
        <v>71</v>
      </c>
      <c r="C94" s="45" t="s">
        <v>267</v>
      </c>
      <c r="D94" s="45" t="s">
        <v>92</v>
      </c>
      <c r="E94" s="45"/>
      <c r="F94" s="75">
        <v>28.24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v>25.815</v>
      </c>
      <c r="Y94" s="92">
        <v>0</v>
      </c>
      <c r="Z94" s="100"/>
    </row>
    <row r="95" spans="1:26" s="24" customFormat="1" ht="47.25" outlineLevel="5">
      <c r="A95" s="44" t="s">
        <v>251</v>
      </c>
      <c r="B95" s="45" t="s">
        <v>71</v>
      </c>
      <c r="C95" s="45" t="s">
        <v>267</v>
      </c>
      <c r="D95" s="45" t="s">
        <v>252</v>
      </c>
      <c r="E95" s="45"/>
      <c r="F95" s="75">
        <v>317.04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5">
        <v>208.44</v>
      </c>
      <c r="Y95" s="92">
        <f t="shared" si="11"/>
        <v>65.7456472369417</v>
      </c>
      <c r="Z95" s="100"/>
    </row>
    <row r="96" spans="1:26" s="24" customFormat="1" ht="15.75" outlineLevel="5">
      <c r="A96" s="5" t="s">
        <v>95</v>
      </c>
      <c r="B96" s="6" t="s">
        <v>71</v>
      </c>
      <c r="C96" s="6" t="s">
        <v>267</v>
      </c>
      <c r="D96" s="6" t="s">
        <v>96</v>
      </c>
      <c r="E96" s="6"/>
      <c r="F96" s="74">
        <f>F97</f>
        <v>639.349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74">
        <f>X97</f>
        <v>210.364</v>
      </c>
      <c r="Y96" s="92">
        <f t="shared" si="11"/>
        <v>32.90284336098125</v>
      </c>
      <c r="Z96" s="100"/>
    </row>
    <row r="97" spans="1:26" s="24" customFormat="1" ht="31.5" outlineLevel="5">
      <c r="A97" s="44" t="s">
        <v>99</v>
      </c>
      <c r="B97" s="45" t="s">
        <v>71</v>
      </c>
      <c r="C97" s="45" t="s">
        <v>267</v>
      </c>
      <c r="D97" s="45" t="s">
        <v>100</v>
      </c>
      <c r="E97" s="45"/>
      <c r="F97" s="75">
        <v>639.349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5">
        <v>210.364</v>
      </c>
      <c r="Y97" s="92">
        <f t="shared" si="11"/>
        <v>32.90284336098125</v>
      </c>
      <c r="Z97" s="100"/>
    </row>
    <row r="98" spans="1:26" s="24" customFormat="1" ht="47.25" outlineLevel="4">
      <c r="A98" s="48" t="s">
        <v>202</v>
      </c>
      <c r="B98" s="19" t="s">
        <v>71</v>
      </c>
      <c r="C98" s="19" t="s">
        <v>261</v>
      </c>
      <c r="D98" s="19" t="s">
        <v>5</v>
      </c>
      <c r="E98" s="19"/>
      <c r="F98" s="73">
        <f>F99+F103</f>
        <v>16479.06014</v>
      </c>
      <c r="G98" s="7">
        <f aca="true" t="shared" si="15" ref="G98:V98">G99</f>
        <v>0</v>
      </c>
      <c r="H98" s="7">
        <f t="shared" si="15"/>
        <v>0</v>
      </c>
      <c r="I98" s="7">
        <f t="shared" si="15"/>
        <v>0</v>
      </c>
      <c r="J98" s="7">
        <f t="shared" si="15"/>
        <v>0</v>
      </c>
      <c r="K98" s="7">
        <f t="shared" si="15"/>
        <v>0</v>
      </c>
      <c r="L98" s="7">
        <f t="shared" si="15"/>
        <v>0</v>
      </c>
      <c r="M98" s="7">
        <f t="shared" si="15"/>
        <v>0</v>
      </c>
      <c r="N98" s="7">
        <f t="shared" si="15"/>
        <v>0</v>
      </c>
      <c r="O98" s="7">
        <f t="shared" si="15"/>
        <v>0</v>
      </c>
      <c r="P98" s="7">
        <f t="shared" si="15"/>
        <v>0</v>
      </c>
      <c r="Q98" s="7">
        <f t="shared" si="15"/>
        <v>0</v>
      </c>
      <c r="R98" s="7">
        <f t="shared" si="15"/>
        <v>0</v>
      </c>
      <c r="S98" s="7">
        <f t="shared" si="15"/>
        <v>0</v>
      </c>
      <c r="T98" s="7">
        <f t="shared" si="15"/>
        <v>0</v>
      </c>
      <c r="U98" s="7">
        <f t="shared" si="15"/>
        <v>0</v>
      </c>
      <c r="V98" s="7">
        <f t="shared" si="15"/>
        <v>0</v>
      </c>
      <c r="X98" s="73">
        <f>X99+X103</f>
        <v>11983.566</v>
      </c>
      <c r="Y98" s="92">
        <f t="shared" si="11"/>
        <v>72.7199603508456</v>
      </c>
      <c r="Z98" s="100"/>
    </row>
    <row r="99" spans="1:26" s="24" customFormat="1" ht="31.5" outlineLevel="5">
      <c r="A99" s="5" t="s">
        <v>94</v>
      </c>
      <c r="B99" s="6" t="s">
        <v>71</v>
      </c>
      <c r="C99" s="6" t="s">
        <v>261</v>
      </c>
      <c r="D99" s="6" t="s">
        <v>93</v>
      </c>
      <c r="E99" s="6"/>
      <c r="F99" s="74">
        <f>F100+F101+F102</f>
        <v>15910.29714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4">
        <f>X100+X101+X102</f>
        <v>11823.716</v>
      </c>
      <c r="Y99" s="92">
        <f t="shared" si="11"/>
        <v>74.3148660013021</v>
      </c>
      <c r="Z99" s="100"/>
    </row>
    <row r="100" spans="1:26" s="24" customFormat="1" ht="31.5" outlineLevel="5">
      <c r="A100" s="44" t="s">
        <v>250</v>
      </c>
      <c r="B100" s="45" t="s">
        <v>71</v>
      </c>
      <c r="C100" s="45" t="s">
        <v>261</v>
      </c>
      <c r="D100" s="45" t="s">
        <v>91</v>
      </c>
      <c r="E100" s="45"/>
      <c r="F100" s="75">
        <v>12362.97666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5">
        <v>9098.168</v>
      </c>
      <c r="Y100" s="92">
        <f t="shared" si="11"/>
        <v>73.59205028216886</v>
      </c>
      <c r="Z100" s="100"/>
    </row>
    <row r="101" spans="1:26" s="24" customFormat="1" ht="31.5" outlineLevel="5">
      <c r="A101" s="44" t="s">
        <v>255</v>
      </c>
      <c r="B101" s="45" t="s">
        <v>71</v>
      </c>
      <c r="C101" s="45" t="s">
        <v>261</v>
      </c>
      <c r="D101" s="45" t="s">
        <v>92</v>
      </c>
      <c r="E101" s="45"/>
      <c r="F101" s="75">
        <v>12.32048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5">
        <v>12.32</v>
      </c>
      <c r="Y101" s="92">
        <f t="shared" si="11"/>
        <v>99.99610404789424</v>
      </c>
      <c r="Z101" s="100"/>
    </row>
    <row r="102" spans="1:26" s="24" customFormat="1" ht="47.25" outlineLevel="5">
      <c r="A102" s="44" t="s">
        <v>251</v>
      </c>
      <c r="B102" s="45" t="s">
        <v>71</v>
      </c>
      <c r="C102" s="45" t="s">
        <v>261</v>
      </c>
      <c r="D102" s="45" t="s">
        <v>252</v>
      </c>
      <c r="E102" s="45"/>
      <c r="F102" s="75">
        <v>3535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5">
        <v>2713.228</v>
      </c>
      <c r="Y102" s="92">
        <f t="shared" si="11"/>
        <v>76.75326732673268</v>
      </c>
      <c r="Z102" s="100"/>
    </row>
    <row r="103" spans="1:26" s="24" customFormat="1" ht="15.75" outlineLevel="5">
      <c r="A103" s="5" t="s">
        <v>95</v>
      </c>
      <c r="B103" s="6" t="s">
        <v>71</v>
      </c>
      <c r="C103" s="6" t="s">
        <v>261</v>
      </c>
      <c r="D103" s="6" t="s">
        <v>96</v>
      </c>
      <c r="E103" s="6"/>
      <c r="F103" s="7">
        <f>F104+F105+F106</f>
        <v>568.763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74">
        <f>X104+X105+X106</f>
        <v>159.85</v>
      </c>
      <c r="Y103" s="92">
        <f t="shared" si="11"/>
        <v>28.104852108874873</v>
      </c>
      <c r="Z103" s="100"/>
    </row>
    <row r="104" spans="1:26" s="24" customFormat="1" ht="31.5" outlineLevel="5">
      <c r="A104" s="44" t="s">
        <v>97</v>
      </c>
      <c r="B104" s="45" t="s">
        <v>71</v>
      </c>
      <c r="C104" s="45" t="s">
        <v>261</v>
      </c>
      <c r="D104" s="45" t="s">
        <v>98</v>
      </c>
      <c r="E104" s="45"/>
      <c r="F104" s="46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5">
        <v>0</v>
      </c>
      <c r="Y104" s="92">
        <v>0</v>
      </c>
      <c r="Z104" s="100"/>
    </row>
    <row r="105" spans="1:26" s="24" customFormat="1" ht="31.5" outlineLevel="5">
      <c r="A105" s="44" t="s">
        <v>99</v>
      </c>
      <c r="B105" s="45" t="s">
        <v>71</v>
      </c>
      <c r="C105" s="45" t="s">
        <v>261</v>
      </c>
      <c r="D105" s="45" t="s">
        <v>100</v>
      </c>
      <c r="E105" s="45"/>
      <c r="F105" s="75">
        <v>219.58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85">
        <v>89.88</v>
      </c>
      <c r="Y105" s="92">
        <f t="shared" si="11"/>
        <v>40.93268968029874</v>
      </c>
      <c r="Z105" s="100"/>
    </row>
    <row r="106" spans="1:26" s="24" customFormat="1" ht="31.5" outlineLevel="5">
      <c r="A106" s="84" t="s">
        <v>139</v>
      </c>
      <c r="B106" s="45" t="s">
        <v>71</v>
      </c>
      <c r="C106" s="45" t="s">
        <v>266</v>
      </c>
      <c r="D106" s="45" t="s">
        <v>100</v>
      </c>
      <c r="E106" s="45"/>
      <c r="F106" s="75">
        <v>349.183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85">
        <v>69.97</v>
      </c>
      <c r="Y106" s="92">
        <f t="shared" si="11"/>
        <v>20.0382034635134</v>
      </c>
      <c r="Z106" s="100"/>
    </row>
    <row r="107" spans="1:26" s="24" customFormat="1" ht="48.75" customHeight="1" outlineLevel="4">
      <c r="A107" s="47" t="s">
        <v>140</v>
      </c>
      <c r="B107" s="19" t="s">
        <v>71</v>
      </c>
      <c r="C107" s="19" t="s">
        <v>268</v>
      </c>
      <c r="D107" s="19" t="s">
        <v>5</v>
      </c>
      <c r="E107" s="19"/>
      <c r="F107" s="73">
        <f>F108+F110</f>
        <v>555.05</v>
      </c>
      <c r="G107" s="7">
        <f aca="true" t="shared" si="16" ref="G107:V107">G108</f>
        <v>0</v>
      </c>
      <c r="H107" s="7">
        <f t="shared" si="16"/>
        <v>0</v>
      </c>
      <c r="I107" s="7">
        <f t="shared" si="16"/>
        <v>0</v>
      </c>
      <c r="J107" s="7">
        <f t="shared" si="16"/>
        <v>0</v>
      </c>
      <c r="K107" s="7">
        <f t="shared" si="16"/>
        <v>0</v>
      </c>
      <c r="L107" s="7">
        <f t="shared" si="16"/>
        <v>0</v>
      </c>
      <c r="M107" s="7">
        <f t="shared" si="16"/>
        <v>0</v>
      </c>
      <c r="N107" s="7">
        <f t="shared" si="16"/>
        <v>0</v>
      </c>
      <c r="O107" s="7">
        <f t="shared" si="16"/>
        <v>0</v>
      </c>
      <c r="P107" s="7">
        <f t="shared" si="16"/>
        <v>0</v>
      </c>
      <c r="Q107" s="7">
        <f t="shared" si="16"/>
        <v>0</v>
      </c>
      <c r="R107" s="7">
        <f t="shared" si="16"/>
        <v>0</v>
      </c>
      <c r="S107" s="7">
        <f t="shared" si="16"/>
        <v>0</v>
      </c>
      <c r="T107" s="7">
        <f t="shared" si="16"/>
        <v>0</v>
      </c>
      <c r="U107" s="7">
        <f t="shared" si="16"/>
        <v>0</v>
      </c>
      <c r="V107" s="7">
        <f t="shared" si="16"/>
        <v>0</v>
      </c>
      <c r="X107" s="73">
        <f>X108+X110</f>
        <v>96.537</v>
      </c>
      <c r="Y107" s="92">
        <f t="shared" si="11"/>
        <v>17.392487163318624</v>
      </c>
      <c r="Z107" s="100"/>
    </row>
    <row r="108" spans="1:26" s="24" customFormat="1" ht="15.75" outlineLevel="5">
      <c r="A108" s="5" t="s">
        <v>95</v>
      </c>
      <c r="B108" s="6" t="s">
        <v>71</v>
      </c>
      <c r="C108" s="6" t="s">
        <v>268</v>
      </c>
      <c r="D108" s="6" t="s">
        <v>96</v>
      </c>
      <c r="E108" s="6"/>
      <c r="F108" s="74">
        <f>F109</f>
        <v>550.5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74">
        <f>X109</f>
        <v>96.537</v>
      </c>
      <c r="Y108" s="92">
        <f t="shared" si="11"/>
        <v>17.53623978201635</v>
      </c>
      <c r="Z108" s="100"/>
    </row>
    <row r="109" spans="1:26" s="24" customFormat="1" ht="31.5" outlineLevel="5">
      <c r="A109" s="44" t="s">
        <v>99</v>
      </c>
      <c r="B109" s="45" t="s">
        <v>71</v>
      </c>
      <c r="C109" s="45" t="s">
        <v>268</v>
      </c>
      <c r="D109" s="45" t="s">
        <v>100</v>
      </c>
      <c r="E109" s="45"/>
      <c r="F109" s="75">
        <v>550.5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85">
        <v>96.537</v>
      </c>
      <c r="Y109" s="92">
        <f t="shared" si="11"/>
        <v>17.53623978201635</v>
      </c>
      <c r="Z109" s="100"/>
    </row>
    <row r="110" spans="1:26" s="24" customFormat="1" ht="15.75" outlineLevel="5">
      <c r="A110" s="5" t="s">
        <v>101</v>
      </c>
      <c r="B110" s="6" t="s">
        <v>71</v>
      </c>
      <c r="C110" s="6" t="s">
        <v>268</v>
      </c>
      <c r="D110" s="6" t="s">
        <v>102</v>
      </c>
      <c r="E110" s="6"/>
      <c r="F110" s="74">
        <f>F111</f>
        <v>4.55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4">
        <f>X111</f>
        <v>0</v>
      </c>
      <c r="Y110" s="92">
        <f t="shared" si="11"/>
        <v>0</v>
      </c>
      <c r="Z110" s="100"/>
    </row>
    <row r="111" spans="1:26" s="24" customFormat="1" ht="15.75" outlineLevel="5">
      <c r="A111" s="44" t="s">
        <v>104</v>
      </c>
      <c r="B111" s="45" t="s">
        <v>71</v>
      </c>
      <c r="C111" s="45" t="s">
        <v>268</v>
      </c>
      <c r="D111" s="45" t="s">
        <v>106</v>
      </c>
      <c r="E111" s="45"/>
      <c r="F111" s="75">
        <v>4.55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85">
        <v>0</v>
      </c>
      <c r="Y111" s="92">
        <f t="shared" si="11"/>
        <v>0</v>
      </c>
      <c r="Z111" s="100"/>
    </row>
    <row r="112" spans="1:26" s="24" customFormat="1" ht="15.75" customHeight="1" outlineLevel="4">
      <c r="A112" s="47" t="s">
        <v>141</v>
      </c>
      <c r="B112" s="19" t="s">
        <v>71</v>
      </c>
      <c r="C112" s="19" t="s">
        <v>263</v>
      </c>
      <c r="D112" s="19" t="s">
        <v>5</v>
      </c>
      <c r="E112" s="19"/>
      <c r="F112" s="73">
        <f>F113+F114+F115</f>
        <v>133.0182</v>
      </c>
      <c r="G112" s="7">
        <f aca="true" t="shared" si="17" ref="G112:V112">G113</f>
        <v>0</v>
      </c>
      <c r="H112" s="7">
        <f t="shared" si="17"/>
        <v>0</v>
      </c>
      <c r="I112" s="7">
        <f t="shared" si="17"/>
        <v>0</v>
      </c>
      <c r="J112" s="7">
        <f t="shared" si="17"/>
        <v>0</v>
      </c>
      <c r="K112" s="7">
        <f t="shared" si="17"/>
        <v>0</v>
      </c>
      <c r="L112" s="7">
        <f t="shared" si="17"/>
        <v>0</v>
      </c>
      <c r="M112" s="7">
        <f t="shared" si="17"/>
        <v>0</v>
      </c>
      <c r="N112" s="7">
        <f t="shared" si="17"/>
        <v>0</v>
      </c>
      <c r="O112" s="7">
        <f t="shared" si="17"/>
        <v>0</v>
      </c>
      <c r="P112" s="7">
        <f t="shared" si="17"/>
        <v>0</v>
      </c>
      <c r="Q112" s="7">
        <f t="shared" si="17"/>
        <v>0</v>
      </c>
      <c r="R112" s="7">
        <f t="shared" si="17"/>
        <v>0</v>
      </c>
      <c r="S112" s="7">
        <f t="shared" si="17"/>
        <v>0</v>
      </c>
      <c r="T112" s="7">
        <f t="shared" si="17"/>
        <v>0</v>
      </c>
      <c r="U112" s="7">
        <f t="shared" si="17"/>
        <v>0</v>
      </c>
      <c r="V112" s="7">
        <f t="shared" si="17"/>
        <v>0</v>
      </c>
      <c r="X112" s="73">
        <f>X113+X114+X115</f>
        <v>131.799</v>
      </c>
      <c r="Y112" s="92">
        <f t="shared" si="11"/>
        <v>99.0834336955394</v>
      </c>
      <c r="Z112" s="100"/>
    </row>
    <row r="113" spans="1:26" s="24" customFormat="1" ht="15.75" outlineLevel="5">
      <c r="A113" s="84" t="s">
        <v>111</v>
      </c>
      <c r="B113" s="83" t="s">
        <v>71</v>
      </c>
      <c r="C113" s="83" t="s">
        <v>263</v>
      </c>
      <c r="D113" s="83" t="s">
        <v>222</v>
      </c>
      <c r="E113" s="83"/>
      <c r="F113" s="85">
        <v>45.20462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85">
        <v>44.7</v>
      </c>
      <c r="Y113" s="92">
        <f t="shared" si="11"/>
        <v>98.88369817067371</v>
      </c>
      <c r="Z113" s="100"/>
    </row>
    <row r="114" spans="1:26" s="24" customFormat="1" ht="15.75" outlineLevel="5">
      <c r="A114" s="84" t="s">
        <v>104</v>
      </c>
      <c r="B114" s="83" t="s">
        <v>71</v>
      </c>
      <c r="C114" s="83" t="s">
        <v>263</v>
      </c>
      <c r="D114" s="83" t="s">
        <v>106</v>
      </c>
      <c r="E114" s="83"/>
      <c r="F114" s="85">
        <v>2.5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85">
        <v>2.5</v>
      </c>
      <c r="Y114" s="92">
        <f t="shared" si="11"/>
        <v>100</v>
      </c>
      <c r="Z114" s="100"/>
    </row>
    <row r="115" spans="1:26" s="24" customFormat="1" ht="15.75" outlineLevel="5">
      <c r="A115" s="84" t="s">
        <v>366</v>
      </c>
      <c r="B115" s="83" t="s">
        <v>71</v>
      </c>
      <c r="C115" s="83" t="s">
        <v>263</v>
      </c>
      <c r="D115" s="83" t="s">
        <v>365</v>
      </c>
      <c r="E115" s="83"/>
      <c r="F115" s="85">
        <v>85.31358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5">
        <v>84.599</v>
      </c>
      <c r="Y115" s="92">
        <f t="shared" si="11"/>
        <v>99.16240767296367</v>
      </c>
      <c r="Z115" s="100"/>
    </row>
    <row r="116" spans="1:26" s="24" customFormat="1" ht="31.5" outlineLevel="6">
      <c r="A116" s="47" t="s">
        <v>142</v>
      </c>
      <c r="B116" s="19" t="s">
        <v>71</v>
      </c>
      <c r="C116" s="19" t="s">
        <v>269</v>
      </c>
      <c r="D116" s="19" t="s">
        <v>5</v>
      </c>
      <c r="E116" s="19"/>
      <c r="F116" s="73">
        <f>F117+F121+F124</f>
        <v>22181.758420000002</v>
      </c>
      <c r="G116" s="20">
        <f aca="true" t="shared" si="18" ref="G116:V116">G117</f>
        <v>0</v>
      </c>
      <c r="H116" s="20">
        <f t="shared" si="18"/>
        <v>0</v>
      </c>
      <c r="I116" s="20">
        <f t="shared" si="18"/>
        <v>0</v>
      </c>
      <c r="J116" s="20">
        <f t="shared" si="18"/>
        <v>0</v>
      </c>
      <c r="K116" s="20">
        <f t="shared" si="18"/>
        <v>0</v>
      </c>
      <c r="L116" s="20">
        <f t="shared" si="18"/>
        <v>0</v>
      </c>
      <c r="M116" s="20">
        <f t="shared" si="18"/>
        <v>0</v>
      </c>
      <c r="N116" s="20">
        <f t="shared" si="18"/>
        <v>0</v>
      </c>
      <c r="O116" s="20">
        <f t="shared" si="18"/>
        <v>0</v>
      </c>
      <c r="P116" s="20">
        <f t="shared" si="18"/>
        <v>0</v>
      </c>
      <c r="Q116" s="20">
        <f t="shared" si="18"/>
        <v>0</v>
      </c>
      <c r="R116" s="20">
        <f t="shared" si="18"/>
        <v>0</v>
      </c>
      <c r="S116" s="20">
        <f t="shared" si="18"/>
        <v>0</v>
      </c>
      <c r="T116" s="20">
        <f t="shared" si="18"/>
        <v>0</v>
      </c>
      <c r="U116" s="20">
        <f t="shared" si="18"/>
        <v>0</v>
      </c>
      <c r="V116" s="20">
        <f t="shared" si="18"/>
        <v>0</v>
      </c>
      <c r="X116" s="73">
        <f>X117+X121+X124</f>
        <v>14471.323999999999</v>
      </c>
      <c r="Y116" s="92">
        <f t="shared" si="11"/>
        <v>65.23975117749026</v>
      </c>
      <c r="Z116" s="100"/>
    </row>
    <row r="117" spans="1:26" s="24" customFormat="1" ht="15.75" outlineLevel="6">
      <c r="A117" s="5" t="s">
        <v>112</v>
      </c>
      <c r="B117" s="6" t="s">
        <v>71</v>
      </c>
      <c r="C117" s="6" t="s">
        <v>269</v>
      </c>
      <c r="D117" s="6" t="s">
        <v>113</v>
      </c>
      <c r="E117" s="6"/>
      <c r="F117" s="74">
        <f>F118+F119+F120</f>
        <v>12574.768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74">
        <f>X118+X119+X120</f>
        <v>9117.873</v>
      </c>
      <c r="Y117" s="92">
        <f t="shared" si="11"/>
        <v>72.50927412736362</v>
      </c>
      <c r="Z117" s="100"/>
    </row>
    <row r="118" spans="1:26" s="24" customFormat="1" ht="15.75" outlineLevel="6">
      <c r="A118" s="44" t="s">
        <v>249</v>
      </c>
      <c r="B118" s="45" t="s">
        <v>71</v>
      </c>
      <c r="C118" s="45" t="s">
        <v>269</v>
      </c>
      <c r="D118" s="45" t="s">
        <v>114</v>
      </c>
      <c r="E118" s="45"/>
      <c r="F118" s="75">
        <v>9588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5">
        <v>6946.251</v>
      </c>
      <c r="Y118" s="92">
        <f t="shared" si="11"/>
        <v>72.44734042553192</v>
      </c>
      <c r="Z118" s="100"/>
    </row>
    <row r="119" spans="1:26" s="24" customFormat="1" ht="31.5" outlineLevel="6">
      <c r="A119" s="44" t="s">
        <v>256</v>
      </c>
      <c r="B119" s="45" t="s">
        <v>71</v>
      </c>
      <c r="C119" s="45" t="s">
        <v>269</v>
      </c>
      <c r="D119" s="45" t="s">
        <v>115</v>
      </c>
      <c r="E119" s="45"/>
      <c r="F119" s="75">
        <v>2.388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85">
        <v>2.388</v>
      </c>
      <c r="Y119" s="92">
        <f t="shared" si="11"/>
        <v>100</v>
      </c>
      <c r="Z119" s="100"/>
    </row>
    <row r="120" spans="1:26" s="24" customFormat="1" ht="47.25" outlineLevel="6">
      <c r="A120" s="44" t="s">
        <v>253</v>
      </c>
      <c r="B120" s="45" t="s">
        <v>71</v>
      </c>
      <c r="C120" s="45" t="s">
        <v>269</v>
      </c>
      <c r="D120" s="45" t="s">
        <v>254</v>
      </c>
      <c r="E120" s="45"/>
      <c r="F120" s="75">
        <v>2984.38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5">
        <v>2169.234</v>
      </c>
      <c r="Y120" s="92">
        <f t="shared" si="11"/>
        <v>72.68625309109429</v>
      </c>
      <c r="Z120" s="100"/>
    </row>
    <row r="121" spans="1:26" s="24" customFormat="1" ht="23.25" customHeight="1" outlineLevel="6">
      <c r="A121" s="5" t="s">
        <v>95</v>
      </c>
      <c r="B121" s="6" t="s">
        <v>71</v>
      </c>
      <c r="C121" s="6" t="s">
        <v>269</v>
      </c>
      <c r="D121" s="6" t="s">
        <v>96</v>
      </c>
      <c r="E121" s="6"/>
      <c r="F121" s="74">
        <f>F122+F123</f>
        <v>9316.92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74">
        <f>X122+X123</f>
        <v>5134.544</v>
      </c>
      <c r="Y121" s="92">
        <f t="shared" si="11"/>
        <v>55.10988609969818</v>
      </c>
      <c r="Z121" s="100"/>
    </row>
    <row r="122" spans="1:26" s="24" customFormat="1" ht="31.5" outlineLevel="6">
      <c r="A122" s="44" t="s">
        <v>97</v>
      </c>
      <c r="B122" s="45" t="s">
        <v>71</v>
      </c>
      <c r="C122" s="45" t="s">
        <v>269</v>
      </c>
      <c r="D122" s="45" t="s">
        <v>98</v>
      </c>
      <c r="E122" s="45"/>
      <c r="F122" s="75"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75">
        <v>0</v>
      </c>
      <c r="Y122" s="92">
        <v>0</v>
      </c>
      <c r="Z122" s="100"/>
    </row>
    <row r="123" spans="1:26" s="24" customFormat="1" ht="31.5" outlineLevel="6">
      <c r="A123" s="44" t="s">
        <v>99</v>
      </c>
      <c r="B123" s="45" t="s">
        <v>71</v>
      </c>
      <c r="C123" s="45" t="s">
        <v>269</v>
      </c>
      <c r="D123" s="45" t="s">
        <v>100</v>
      </c>
      <c r="E123" s="45"/>
      <c r="F123" s="75">
        <v>9316.92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5">
        <v>5134.544</v>
      </c>
      <c r="Y123" s="92">
        <f t="shared" si="11"/>
        <v>55.10988609969818</v>
      </c>
      <c r="Z123" s="100"/>
    </row>
    <row r="124" spans="1:26" s="24" customFormat="1" ht="15.75" outlineLevel="6">
      <c r="A124" s="5" t="s">
        <v>101</v>
      </c>
      <c r="B124" s="6" t="s">
        <v>71</v>
      </c>
      <c r="C124" s="6" t="s">
        <v>269</v>
      </c>
      <c r="D124" s="6" t="s">
        <v>102</v>
      </c>
      <c r="E124" s="6"/>
      <c r="F124" s="74">
        <f>F125+F126+F127</f>
        <v>290.07042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74">
        <f>X125+X126+X127</f>
        <v>218.90699999999998</v>
      </c>
      <c r="Y124" s="92">
        <f t="shared" si="11"/>
        <v>75.46684698150193</v>
      </c>
      <c r="Z124" s="100"/>
    </row>
    <row r="125" spans="1:26" s="24" customFormat="1" ht="22.5" customHeight="1" outlineLevel="6">
      <c r="A125" s="44" t="s">
        <v>103</v>
      </c>
      <c r="B125" s="45" t="s">
        <v>71</v>
      </c>
      <c r="C125" s="45" t="s">
        <v>269</v>
      </c>
      <c r="D125" s="45" t="s">
        <v>105</v>
      </c>
      <c r="E125" s="45"/>
      <c r="F125" s="75">
        <v>252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5">
        <v>195.081</v>
      </c>
      <c r="Y125" s="92">
        <f t="shared" si="11"/>
        <v>77.41309523809522</v>
      </c>
      <c r="Z125" s="100"/>
    </row>
    <row r="126" spans="1:26" s="24" customFormat="1" ht="15.75" outlineLevel="6">
      <c r="A126" s="44" t="s">
        <v>104</v>
      </c>
      <c r="B126" s="45" t="s">
        <v>71</v>
      </c>
      <c r="C126" s="45" t="s">
        <v>269</v>
      </c>
      <c r="D126" s="45" t="s">
        <v>106</v>
      </c>
      <c r="E126" s="45"/>
      <c r="F126" s="75">
        <v>24.57042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5">
        <v>11.198</v>
      </c>
      <c r="Y126" s="92">
        <f t="shared" si="11"/>
        <v>45.57512651391389</v>
      </c>
      <c r="Z126" s="100"/>
    </row>
    <row r="127" spans="1:26" s="24" customFormat="1" ht="15.75" outlineLevel="6">
      <c r="A127" s="44" t="s">
        <v>366</v>
      </c>
      <c r="B127" s="45" t="s">
        <v>71</v>
      </c>
      <c r="C127" s="45" t="s">
        <v>269</v>
      </c>
      <c r="D127" s="45" t="s">
        <v>365</v>
      </c>
      <c r="E127" s="45"/>
      <c r="F127" s="75">
        <v>13.5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5">
        <v>12.628</v>
      </c>
      <c r="Y127" s="92">
        <f t="shared" si="11"/>
        <v>93.54074074074074</v>
      </c>
      <c r="Z127" s="100"/>
    </row>
    <row r="128" spans="1:26" s="24" customFormat="1" ht="31.5" outlineLevel="6">
      <c r="A128" s="57" t="s">
        <v>143</v>
      </c>
      <c r="B128" s="19" t="s">
        <v>71</v>
      </c>
      <c r="C128" s="19" t="s">
        <v>270</v>
      </c>
      <c r="D128" s="19" t="s">
        <v>5</v>
      </c>
      <c r="E128" s="19"/>
      <c r="F128" s="73">
        <f>F129+F133</f>
        <v>1003.4</v>
      </c>
      <c r="G128" s="13">
        <f aca="true" t="shared" si="19" ref="G128:V128">G129</f>
        <v>0</v>
      </c>
      <c r="H128" s="13">
        <f t="shared" si="19"/>
        <v>0</v>
      </c>
      <c r="I128" s="13">
        <f t="shared" si="19"/>
        <v>0</v>
      </c>
      <c r="J128" s="13">
        <f t="shared" si="19"/>
        <v>0</v>
      </c>
      <c r="K128" s="13">
        <f t="shared" si="19"/>
        <v>0</v>
      </c>
      <c r="L128" s="13">
        <f t="shared" si="19"/>
        <v>0</v>
      </c>
      <c r="M128" s="13">
        <f t="shared" si="19"/>
        <v>0</v>
      </c>
      <c r="N128" s="13">
        <f t="shared" si="19"/>
        <v>0</v>
      </c>
      <c r="O128" s="13">
        <f t="shared" si="19"/>
        <v>0</v>
      </c>
      <c r="P128" s="13">
        <f t="shared" si="19"/>
        <v>0</v>
      </c>
      <c r="Q128" s="13">
        <f t="shared" si="19"/>
        <v>0</v>
      </c>
      <c r="R128" s="13">
        <f t="shared" si="19"/>
        <v>0</v>
      </c>
      <c r="S128" s="13">
        <f t="shared" si="19"/>
        <v>0</v>
      </c>
      <c r="T128" s="13">
        <f t="shared" si="19"/>
        <v>0</v>
      </c>
      <c r="U128" s="13">
        <f t="shared" si="19"/>
        <v>0</v>
      </c>
      <c r="V128" s="13">
        <f t="shared" si="19"/>
        <v>0</v>
      </c>
      <c r="X128" s="73">
        <f>X129+X133</f>
        <v>650.557</v>
      </c>
      <c r="Y128" s="92">
        <f t="shared" si="11"/>
        <v>64.83526011560694</v>
      </c>
      <c r="Z128" s="100"/>
    </row>
    <row r="129" spans="1:26" s="24" customFormat="1" ht="31.5" outlineLevel="6">
      <c r="A129" s="5" t="s">
        <v>94</v>
      </c>
      <c r="B129" s="6" t="s">
        <v>71</v>
      </c>
      <c r="C129" s="6" t="s">
        <v>270</v>
      </c>
      <c r="D129" s="6" t="s">
        <v>93</v>
      </c>
      <c r="E129" s="6"/>
      <c r="F129" s="74">
        <f>F130+F131+F132</f>
        <v>979.3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4">
        <f>X130+X131+X132</f>
        <v>637.221</v>
      </c>
      <c r="Y129" s="92">
        <f t="shared" si="11"/>
        <v>65.0690288981926</v>
      </c>
      <c r="Z129" s="100"/>
    </row>
    <row r="130" spans="1:26" s="24" customFormat="1" ht="31.5" outlineLevel="6">
      <c r="A130" s="44" t="s">
        <v>250</v>
      </c>
      <c r="B130" s="45" t="s">
        <v>71</v>
      </c>
      <c r="C130" s="45" t="s">
        <v>270</v>
      </c>
      <c r="D130" s="45" t="s">
        <v>91</v>
      </c>
      <c r="E130" s="45"/>
      <c r="F130" s="75">
        <v>763.3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85">
        <v>493.348</v>
      </c>
      <c r="Y130" s="92">
        <f t="shared" si="11"/>
        <v>64.63356478448841</v>
      </c>
      <c r="Z130" s="100"/>
    </row>
    <row r="131" spans="1:26" s="24" customFormat="1" ht="31.5" outlineLevel="6">
      <c r="A131" s="44" t="s">
        <v>255</v>
      </c>
      <c r="B131" s="45" t="s">
        <v>71</v>
      </c>
      <c r="C131" s="45" t="s">
        <v>270</v>
      </c>
      <c r="D131" s="45" t="s">
        <v>92</v>
      </c>
      <c r="E131" s="45"/>
      <c r="F131" s="75">
        <v>0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75">
        <v>0</v>
      </c>
      <c r="Y131" s="92">
        <v>0</v>
      </c>
      <c r="Z131" s="100"/>
    </row>
    <row r="132" spans="1:26" s="24" customFormat="1" ht="47.25" outlineLevel="6">
      <c r="A132" s="44" t="s">
        <v>251</v>
      </c>
      <c r="B132" s="45" t="s">
        <v>71</v>
      </c>
      <c r="C132" s="45" t="s">
        <v>270</v>
      </c>
      <c r="D132" s="45" t="s">
        <v>252</v>
      </c>
      <c r="E132" s="45"/>
      <c r="F132" s="75">
        <v>216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85">
        <v>143.873</v>
      </c>
      <c r="Y132" s="92">
        <f t="shared" si="11"/>
        <v>66.60787037037036</v>
      </c>
      <c r="Z132" s="100"/>
    </row>
    <row r="133" spans="1:26" s="24" customFormat="1" ht="15.75" outlineLevel="6">
      <c r="A133" s="5" t="s">
        <v>95</v>
      </c>
      <c r="B133" s="6" t="s">
        <v>71</v>
      </c>
      <c r="C133" s="6" t="s">
        <v>270</v>
      </c>
      <c r="D133" s="6" t="s">
        <v>96</v>
      </c>
      <c r="E133" s="6"/>
      <c r="F133" s="74">
        <f>F134</f>
        <v>24.1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74">
        <f>X134</f>
        <v>13.336</v>
      </c>
      <c r="Y133" s="92">
        <f t="shared" si="11"/>
        <v>55.336099585062236</v>
      </c>
      <c r="Z133" s="100"/>
    </row>
    <row r="134" spans="1:26" s="24" customFormat="1" ht="31.5" outlineLevel="6">
      <c r="A134" s="44" t="s">
        <v>99</v>
      </c>
      <c r="B134" s="45" t="s">
        <v>71</v>
      </c>
      <c r="C134" s="45" t="s">
        <v>270</v>
      </c>
      <c r="D134" s="45" t="s">
        <v>100</v>
      </c>
      <c r="E134" s="45"/>
      <c r="F134" s="75">
        <v>24.1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85">
        <v>13.336</v>
      </c>
      <c r="Y134" s="92">
        <f t="shared" si="11"/>
        <v>55.336099585062236</v>
      </c>
      <c r="Z134" s="100"/>
    </row>
    <row r="135" spans="1:26" s="24" customFormat="1" ht="31.5" outlineLevel="6">
      <c r="A135" s="57" t="s">
        <v>144</v>
      </c>
      <c r="B135" s="19" t="s">
        <v>71</v>
      </c>
      <c r="C135" s="19" t="s">
        <v>271</v>
      </c>
      <c r="D135" s="19" t="s">
        <v>5</v>
      </c>
      <c r="E135" s="19"/>
      <c r="F135" s="20">
        <f>F136+F140</f>
        <v>538</v>
      </c>
      <c r="G135" s="13">
        <f aca="true" t="shared" si="20" ref="G135:V135">G136</f>
        <v>0</v>
      </c>
      <c r="H135" s="13">
        <f t="shared" si="20"/>
        <v>0</v>
      </c>
      <c r="I135" s="13">
        <f t="shared" si="20"/>
        <v>0</v>
      </c>
      <c r="J135" s="13">
        <f t="shared" si="20"/>
        <v>0</v>
      </c>
      <c r="K135" s="13">
        <f t="shared" si="20"/>
        <v>0</v>
      </c>
      <c r="L135" s="13">
        <f t="shared" si="20"/>
        <v>0</v>
      </c>
      <c r="M135" s="13">
        <f t="shared" si="20"/>
        <v>0</v>
      </c>
      <c r="N135" s="13">
        <f t="shared" si="20"/>
        <v>0</v>
      </c>
      <c r="O135" s="13">
        <f t="shared" si="20"/>
        <v>0</v>
      </c>
      <c r="P135" s="13">
        <f t="shared" si="20"/>
        <v>0</v>
      </c>
      <c r="Q135" s="13">
        <f t="shared" si="20"/>
        <v>0</v>
      </c>
      <c r="R135" s="13">
        <f t="shared" si="20"/>
        <v>0</v>
      </c>
      <c r="S135" s="13">
        <f t="shared" si="20"/>
        <v>0</v>
      </c>
      <c r="T135" s="13">
        <f t="shared" si="20"/>
        <v>0</v>
      </c>
      <c r="U135" s="13">
        <f t="shared" si="20"/>
        <v>0</v>
      </c>
      <c r="V135" s="13">
        <f t="shared" si="20"/>
        <v>0</v>
      </c>
      <c r="X135" s="73">
        <f>X136+X140</f>
        <v>360.69599999999997</v>
      </c>
      <c r="Y135" s="92">
        <f t="shared" si="11"/>
        <v>67.04386617100371</v>
      </c>
      <c r="Z135" s="100"/>
    </row>
    <row r="136" spans="1:26" s="24" customFormat="1" ht="31.5" outlineLevel="6">
      <c r="A136" s="5" t="s">
        <v>94</v>
      </c>
      <c r="B136" s="6" t="s">
        <v>71</v>
      </c>
      <c r="C136" s="6" t="s">
        <v>271</v>
      </c>
      <c r="D136" s="6" t="s">
        <v>93</v>
      </c>
      <c r="E136" s="6"/>
      <c r="F136" s="7">
        <f>F137+F138+F139</f>
        <v>499.9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74">
        <f>X137+X138+X139</f>
        <v>342.88599999999997</v>
      </c>
      <c r="Y136" s="92">
        <f t="shared" si="11"/>
        <v>68.59091818363673</v>
      </c>
      <c r="Z136" s="100"/>
    </row>
    <row r="137" spans="1:26" s="24" customFormat="1" ht="31.5" outlineLevel="6">
      <c r="A137" s="44" t="s">
        <v>250</v>
      </c>
      <c r="B137" s="45" t="s">
        <v>71</v>
      </c>
      <c r="C137" s="45" t="s">
        <v>271</v>
      </c>
      <c r="D137" s="45" t="s">
        <v>91</v>
      </c>
      <c r="E137" s="45"/>
      <c r="F137" s="75">
        <v>384.7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85">
        <v>264.952</v>
      </c>
      <c r="Y137" s="92">
        <f t="shared" si="11"/>
        <v>68.87236807902262</v>
      </c>
      <c r="Z137" s="100"/>
    </row>
    <row r="138" spans="1:26" s="24" customFormat="1" ht="31.5" outlineLevel="6">
      <c r="A138" s="44" t="s">
        <v>255</v>
      </c>
      <c r="B138" s="45" t="s">
        <v>71</v>
      </c>
      <c r="C138" s="45" t="s">
        <v>271</v>
      </c>
      <c r="D138" s="45" t="s">
        <v>92</v>
      </c>
      <c r="E138" s="45"/>
      <c r="F138" s="75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75">
        <v>0</v>
      </c>
      <c r="Y138" s="92">
        <v>0</v>
      </c>
      <c r="Z138" s="100"/>
    </row>
    <row r="139" spans="1:26" s="24" customFormat="1" ht="47.25" outlineLevel="6">
      <c r="A139" s="44" t="s">
        <v>251</v>
      </c>
      <c r="B139" s="45" t="s">
        <v>71</v>
      </c>
      <c r="C139" s="45" t="s">
        <v>271</v>
      </c>
      <c r="D139" s="45" t="s">
        <v>252</v>
      </c>
      <c r="E139" s="45"/>
      <c r="F139" s="75">
        <v>115.2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85">
        <v>77.934</v>
      </c>
      <c r="Y139" s="92">
        <f t="shared" si="11"/>
        <v>67.65104166666667</v>
      </c>
      <c r="Z139" s="100"/>
    </row>
    <row r="140" spans="1:26" s="24" customFormat="1" ht="15.75" outlineLevel="6">
      <c r="A140" s="5" t="s">
        <v>95</v>
      </c>
      <c r="B140" s="6" t="s">
        <v>71</v>
      </c>
      <c r="C140" s="6" t="s">
        <v>271</v>
      </c>
      <c r="D140" s="6" t="s">
        <v>96</v>
      </c>
      <c r="E140" s="6"/>
      <c r="F140" s="74">
        <f>F141</f>
        <v>38.1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4">
        <f>X141</f>
        <v>17.81</v>
      </c>
      <c r="Y140" s="92">
        <f t="shared" si="11"/>
        <v>46.745406824146976</v>
      </c>
      <c r="Z140" s="100"/>
    </row>
    <row r="141" spans="1:26" s="24" customFormat="1" ht="31.5" outlineLevel="6">
      <c r="A141" s="44" t="s">
        <v>99</v>
      </c>
      <c r="B141" s="45" t="s">
        <v>71</v>
      </c>
      <c r="C141" s="45" t="s">
        <v>271</v>
      </c>
      <c r="D141" s="45" t="s">
        <v>100</v>
      </c>
      <c r="E141" s="45"/>
      <c r="F141" s="75">
        <v>38.1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85">
        <v>17.81</v>
      </c>
      <c r="Y141" s="92">
        <f t="shared" si="11"/>
        <v>46.745406824146976</v>
      </c>
      <c r="Z141" s="100"/>
    </row>
    <row r="142" spans="1:26" s="24" customFormat="1" ht="31.5" outlineLevel="6">
      <c r="A142" s="57" t="s">
        <v>145</v>
      </c>
      <c r="B142" s="19" t="s">
        <v>71</v>
      </c>
      <c r="C142" s="19" t="s">
        <v>272</v>
      </c>
      <c r="D142" s="19" t="s">
        <v>5</v>
      </c>
      <c r="E142" s="19"/>
      <c r="F142" s="20">
        <f>F143+F146</f>
        <v>652</v>
      </c>
      <c r="G142" s="13">
        <f aca="true" t="shared" si="21" ref="G142:V142">G143</f>
        <v>0</v>
      </c>
      <c r="H142" s="13">
        <f t="shared" si="21"/>
        <v>0</v>
      </c>
      <c r="I142" s="13">
        <f t="shared" si="21"/>
        <v>0</v>
      </c>
      <c r="J142" s="13">
        <f t="shared" si="21"/>
        <v>0</v>
      </c>
      <c r="K142" s="13">
        <f t="shared" si="21"/>
        <v>0</v>
      </c>
      <c r="L142" s="13">
        <f t="shared" si="21"/>
        <v>0</v>
      </c>
      <c r="M142" s="13">
        <f t="shared" si="21"/>
        <v>0</v>
      </c>
      <c r="N142" s="13">
        <f t="shared" si="21"/>
        <v>0</v>
      </c>
      <c r="O142" s="13">
        <f t="shared" si="21"/>
        <v>0</v>
      </c>
      <c r="P142" s="13">
        <f t="shared" si="21"/>
        <v>0</v>
      </c>
      <c r="Q142" s="13">
        <f t="shared" si="21"/>
        <v>0</v>
      </c>
      <c r="R142" s="13">
        <f t="shared" si="21"/>
        <v>0</v>
      </c>
      <c r="S142" s="13">
        <f t="shared" si="21"/>
        <v>0</v>
      </c>
      <c r="T142" s="13">
        <f t="shared" si="21"/>
        <v>0</v>
      </c>
      <c r="U142" s="13">
        <f t="shared" si="21"/>
        <v>0</v>
      </c>
      <c r="V142" s="13">
        <f t="shared" si="21"/>
        <v>0</v>
      </c>
      <c r="X142" s="73">
        <f>X143+X146</f>
        <v>415.356</v>
      </c>
      <c r="Y142" s="92">
        <f t="shared" si="11"/>
        <v>63.704907975460124</v>
      </c>
      <c r="Z142" s="100"/>
    </row>
    <row r="143" spans="1:26" s="24" customFormat="1" ht="31.5" outlineLevel="6">
      <c r="A143" s="5" t="s">
        <v>94</v>
      </c>
      <c r="B143" s="6" t="s">
        <v>71</v>
      </c>
      <c r="C143" s="6" t="s">
        <v>272</v>
      </c>
      <c r="D143" s="6" t="s">
        <v>93</v>
      </c>
      <c r="E143" s="6"/>
      <c r="F143" s="74">
        <f>F144+F145</f>
        <v>627.6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74">
        <f>X144+X145</f>
        <v>400.243</v>
      </c>
      <c r="Y143" s="92">
        <f t="shared" si="11"/>
        <v>63.77358189929892</v>
      </c>
      <c r="Z143" s="100"/>
    </row>
    <row r="144" spans="1:26" s="24" customFormat="1" ht="31.5" outlineLevel="6">
      <c r="A144" s="44" t="s">
        <v>250</v>
      </c>
      <c r="B144" s="45" t="s">
        <v>71</v>
      </c>
      <c r="C144" s="45" t="s">
        <v>272</v>
      </c>
      <c r="D144" s="45" t="s">
        <v>91</v>
      </c>
      <c r="E144" s="49"/>
      <c r="F144" s="75">
        <v>482.6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X144" s="85">
        <v>314.139</v>
      </c>
      <c r="Y144" s="92">
        <f t="shared" si="11"/>
        <v>65.09303771239121</v>
      </c>
      <c r="Z144" s="100"/>
    </row>
    <row r="145" spans="1:26" s="24" customFormat="1" ht="47.25" outlineLevel="6">
      <c r="A145" s="44" t="s">
        <v>251</v>
      </c>
      <c r="B145" s="45" t="s">
        <v>71</v>
      </c>
      <c r="C145" s="45" t="s">
        <v>272</v>
      </c>
      <c r="D145" s="45" t="s">
        <v>252</v>
      </c>
      <c r="E145" s="49"/>
      <c r="F145" s="75">
        <v>145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X145" s="85">
        <v>86.104</v>
      </c>
      <c r="Y145" s="92">
        <f aca="true" t="shared" si="22" ref="Y145:Y207">X145/F145*100</f>
        <v>59.38206896551724</v>
      </c>
      <c r="Z145" s="100"/>
    </row>
    <row r="146" spans="1:26" s="24" customFormat="1" ht="15.75" outlineLevel="6">
      <c r="A146" s="5" t="s">
        <v>95</v>
      </c>
      <c r="B146" s="6" t="s">
        <v>71</v>
      </c>
      <c r="C146" s="6" t="s">
        <v>272</v>
      </c>
      <c r="D146" s="6" t="s">
        <v>96</v>
      </c>
      <c r="E146" s="42"/>
      <c r="F146" s="74">
        <f>F147</f>
        <v>24.4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X146" s="74">
        <f>X147</f>
        <v>15.113</v>
      </c>
      <c r="Y146" s="92">
        <f t="shared" si="22"/>
        <v>61.93852459016394</v>
      </c>
      <c r="Z146" s="100"/>
    </row>
    <row r="147" spans="1:26" s="24" customFormat="1" ht="31.5" outlineLevel="6">
      <c r="A147" s="44" t="s">
        <v>99</v>
      </c>
      <c r="B147" s="45" t="s">
        <v>71</v>
      </c>
      <c r="C147" s="45" t="s">
        <v>272</v>
      </c>
      <c r="D147" s="45" t="s">
        <v>100</v>
      </c>
      <c r="E147" s="49"/>
      <c r="F147" s="75">
        <v>24.4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X147" s="85">
        <v>15.113</v>
      </c>
      <c r="Y147" s="92">
        <f t="shared" si="22"/>
        <v>61.93852459016394</v>
      </c>
      <c r="Z147" s="100"/>
    </row>
    <row r="148" spans="1:26" s="24" customFormat="1" ht="15.75" outlineLevel="6">
      <c r="A148" s="62" t="s">
        <v>146</v>
      </c>
      <c r="B148" s="9" t="s">
        <v>71</v>
      </c>
      <c r="C148" s="9" t="s">
        <v>257</v>
      </c>
      <c r="D148" s="9" t="s">
        <v>5</v>
      </c>
      <c r="E148" s="9"/>
      <c r="F148" s="10">
        <f>F156+F163+F149+F170+F175</f>
        <v>11714.231499999998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X148" s="72">
        <f>X156+X163+X149+X170+X175</f>
        <v>7350</v>
      </c>
      <c r="Y148" s="92">
        <f t="shared" si="22"/>
        <v>62.74419282220948</v>
      </c>
      <c r="Z148" s="100"/>
    </row>
    <row r="149" spans="1:26" s="24" customFormat="1" ht="31.5" outlineLevel="6">
      <c r="A149" s="57" t="s">
        <v>224</v>
      </c>
      <c r="B149" s="19" t="s">
        <v>71</v>
      </c>
      <c r="C149" s="19" t="s">
        <v>273</v>
      </c>
      <c r="D149" s="19" t="s">
        <v>5</v>
      </c>
      <c r="E149" s="19"/>
      <c r="F149" s="73">
        <f>F150+F153</f>
        <v>59.662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X149" s="73">
        <f>X150+X153</f>
        <v>0</v>
      </c>
      <c r="Y149" s="92">
        <f t="shared" si="22"/>
        <v>0</v>
      </c>
      <c r="Z149" s="100"/>
    </row>
    <row r="150" spans="1:26" s="24" customFormat="1" ht="33.75" customHeight="1" outlineLevel="6">
      <c r="A150" s="5" t="s">
        <v>196</v>
      </c>
      <c r="B150" s="6" t="s">
        <v>71</v>
      </c>
      <c r="C150" s="6" t="s">
        <v>274</v>
      </c>
      <c r="D150" s="6" t="s">
        <v>5</v>
      </c>
      <c r="E150" s="12"/>
      <c r="F150" s="74">
        <f>F151</f>
        <v>40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X150" s="74">
        <f>X151</f>
        <v>0</v>
      </c>
      <c r="Y150" s="92">
        <f t="shared" si="22"/>
        <v>0</v>
      </c>
      <c r="Z150" s="100"/>
    </row>
    <row r="151" spans="1:26" s="24" customFormat="1" ht="15.75" outlineLevel="6">
      <c r="A151" s="101" t="s">
        <v>95</v>
      </c>
      <c r="B151" s="102" t="s">
        <v>71</v>
      </c>
      <c r="C151" s="102" t="s">
        <v>274</v>
      </c>
      <c r="D151" s="102" t="s">
        <v>96</v>
      </c>
      <c r="E151" s="103"/>
      <c r="F151" s="104">
        <f>F152</f>
        <v>40</v>
      </c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6"/>
      <c r="X151" s="104">
        <f>X152</f>
        <v>0</v>
      </c>
      <c r="Y151" s="92">
        <f t="shared" si="22"/>
        <v>0</v>
      </c>
      <c r="Z151" s="100"/>
    </row>
    <row r="152" spans="1:26" s="24" customFormat="1" ht="31.5" outlineLevel="6">
      <c r="A152" s="44" t="s">
        <v>99</v>
      </c>
      <c r="B152" s="45" t="s">
        <v>71</v>
      </c>
      <c r="C152" s="45" t="s">
        <v>274</v>
      </c>
      <c r="D152" s="45" t="s">
        <v>100</v>
      </c>
      <c r="E152" s="12"/>
      <c r="F152" s="75">
        <v>40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X152" s="85">
        <v>0</v>
      </c>
      <c r="Y152" s="92">
        <f t="shared" si="22"/>
        <v>0</v>
      </c>
      <c r="Z152" s="100"/>
    </row>
    <row r="153" spans="1:26" s="24" customFormat="1" ht="31.5" outlineLevel="6">
      <c r="A153" s="5" t="s">
        <v>197</v>
      </c>
      <c r="B153" s="6" t="s">
        <v>71</v>
      </c>
      <c r="C153" s="6" t="s">
        <v>275</v>
      </c>
      <c r="D153" s="6" t="s">
        <v>5</v>
      </c>
      <c r="E153" s="12"/>
      <c r="F153" s="74">
        <f>F154</f>
        <v>19.662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X153" s="74">
        <f>X154</f>
        <v>0</v>
      </c>
      <c r="Y153" s="92">
        <f t="shared" si="22"/>
        <v>0</v>
      </c>
      <c r="Z153" s="100"/>
    </row>
    <row r="154" spans="1:26" s="24" customFormat="1" ht="15.75" outlineLevel="6">
      <c r="A154" s="101" t="s">
        <v>95</v>
      </c>
      <c r="B154" s="102" t="s">
        <v>71</v>
      </c>
      <c r="C154" s="102" t="s">
        <v>275</v>
      </c>
      <c r="D154" s="102" t="s">
        <v>96</v>
      </c>
      <c r="E154" s="103"/>
      <c r="F154" s="104">
        <f>F155</f>
        <v>19.662</v>
      </c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6"/>
      <c r="X154" s="104">
        <f>X155</f>
        <v>0</v>
      </c>
      <c r="Y154" s="92">
        <f t="shared" si="22"/>
        <v>0</v>
      </c>
      <c r="Z154" s="100"/>
    </row>
    <row r="155" spans="1:26" s="24" customFormat="1" ht="31.5" outlineLevel="6">
      <c r="A155" s="44" t="s">
        <v>99</v>
      </c>
      <c r="B155" s="45" t="s">
        <v>71</v>
      </c>
      <c r="C155" s="45" t="s">
        <v>275</v>
      </c>
      <c r="D155" s="45" t="s">
        <v>100</v>
      </c>
      <c r="E155" s="12"/>
      <c r="F155" s="75">
        <v>19.662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X155" s="85">
        <v>0</v>
      </c>
      <c r="Y155" s="92">
        <f t="shared" si="22"/>
        <v>0</v>
      </c>
      <c r="Z155" s="100"/>
    </row>
    <row r="156" spans="1:26" s="24" customFormat="1" ht="15.75" outlineLevel="6">
      <c r="A156" s="47" t="s">
        <v>225</v>
      </c>
      <c r="B156" s="19" t="s">
        <v>71</v>
      </c>
      <c r="C156" s="19" t="s">
        <v>276</v>
      </c>
      <c r="D156" s="19" t="s">
        <v>5</v>
      </c>
      <c r="E156" s="19"/>
      <c r="F156" s="73">
        <f>F157+F160</f>
        <v>39.9675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X156" s="73">
        <f>X157+X160</f>
        <v>0</v>
      </c>
      <c r="Y156" s="92">
        <f t="shared" si="22"/>
        <v>0</v>
      </c>
      <c r="Z156" s="100"/>
    </row>
    <row r="157" spans="1:26" s="24" customFormat="1" ht="31.5" outlineLevel="6">
      <c r="A157" s="5" t="s">
        <v>147</v>
      </c>
      <c r="B157" s="6" t="s">
        <v>71</v>
      </c>
      <c r="C157" s="6" t="s">
        <v>277</v>
      </c>
      <c r="D157" s="6" t="s">
        <v>5</v>
      </c>
      <c r="E157" s="6"/>
      <c r="F157" s="74">
        <f>F158</f>
        <v>0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X157" s="74">
        <f>X158</f>
        <v>0</v>
      </c>
      <c r="Y157" s="92">
        <v>0</v>
      </c>
      <c r="Z157" s="100"/>
    </row>
    <row r="158" spans="1:26" s="24" customFormat="1" ht="15.75" outlineLevel="6">
      <c r="A158" s="101" t="s">
        <v>95</v>
      </c>
      <c r="B158" s="102" t="s">
        <v>71</v>
      </c>
      <c r="C158" s="102" t="s">
        <v>277</v>
      </c>
      <c r="D158" s="102" t="s">
        <v>96</v>
      </c>
      <c r="E158" s="102"/>
      <c r="F158" s="104">
        <f>F159</f>
        <v>0</v>
      </c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6"/>
      <c r="X158" s="104">
        <f>X159</f>
        <v>0</v>
      </c>
      <c r="Y158" s="92">
        <v>0</v>
      </c>
      <c r="Z158" s="100"/>
    </row>
    <row r="159" spans="1:26" s="24" customFormat="1" ht="31.5" outlineLevel="6">
      <c r="A159" s="44" t="s">
        <v>99</v>
      </c>
      <c r="B159" s="45" t="s">
        <v>71</v>
      </c>
      <c r="C159" s="45" t="s">
        <v>277</v>
      </c>
      <c r="D159" s="45" t="s">
        <v>100</v>
      </c>
      <c r="E159" s="45"/>
      <c r="F159" s="75">
        <v>0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X159" s="75">
        <v>0</v>
      </c>
      <c r="Y159" s="92">
        <v>0</v>
      </c>
      <c r="Z159" s="100"/>
    </row>
    <row r="160" spans="1:26" s="24" customFormat="1" ht="31.5" outlineLevel="6">
      <c r="A160" s="5" t="s">
        <v>148</v>
      </c>
      <c r="B160" s="6" t="s">
        <v>71</v>
      </c>
      <c r="C160" s="6" t="s">
        <v>278</v>
      </c>
      <c r="D160" s="6" t="s">
        <v>5</v>
      </c>
      <c r="E160" s="6"/>
      <c r="F160" s="74">
        <f>F161</f>
        <v>39.9675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X160" s="74">
        <f>X161</f>
        <v>0</v>
      </c>
      <c r="Y160" s="92">
        <f t="shared" si="22"/>
        <v>0</v>
      </c>
      <c r="Z160" s="100"/>
    </row>
    <row r="161" spans="1:26" s="24" customFormat="1" ht="15.75" outlineLevel="6">
      <c r="A161" s="101" t="s">
        <v>95</v>
      </c>
      <c r="B161" s="102" t="s">
        <v>71</v>
      </c>
      <c r="C161" s="102" t="s">
        <v>278</v>
      </c>
      <c r="D161" s="102" t="s">
        <v>96</v>
      </c>
      <c r="E161" s="102"/>
      <c r="F161" s="104">
        <f>F162</f>
        <v>39.9675</v>
      </c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6"/>
      <c r="X161" s="104">
        <f>X162</f>
        <v>0</v>
      </c>
      <c r="Y161" s="92">
        <f t="shared" si="22"/>
        <v>0</v>
      </c>
      <c r="Z161" s="100"/>
    </row>
    <row r="162" spans="1:26" s="24" customFormat="1" ht="31.5" outlineLevel="6">
      <c r="A162" s="44" t="s">
        <v>99</v>
      </c>
      <c r="B162" s="45" t="s">
        <v>71</v>
      </c>
      <c r="C162" s="45" t="s">
        <v>278</v>
      </c>
      <c r="D162" s="45" t="s">
        <v>100</v>
      </c>
      <c r="E162" s="45"/>
      <c r="F162" s="75">
        <v>39.9675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X162" s="85">
        <v>0</v>
      </c>
      <c r="Y162" s="92">
        <f t="shared" si="22"/>
        <v>0</v>
      </c>
      <c r="Z162" s="100"/>
    </row>
    <row r="163" spans="1:26" s="24" customFormat="1" ht="31.5" outlineLevel="6">
      <c r="A163" s="47" t="s">
        <v>226</v>
      </c>
      <c r="B163" s="19" t="s">
        <v>71</v>
      </c>
      <c r="C163" s="19" t="s">
        <v>279</v>
      </c>
      <c r="D163" s="19" t="s">
        <v>5</v>
      </c>
      <c r="E163" s="19"/>
      <c r="F163" s="73">
        <f>F164+F167</f>
        <v>14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X163" s="73">
        <f>X164+X167</f>
        <v>0</v>
      </c>
      <c r="Y163" s="92">
        <f t="shared" si="22"/>
        <v>0</v>
      </c>
      <c r="Z163" s="100"/>
    </row>
    <row r="164" spans="1:26" s="24" customFormat="1" ht="47.25" outlineLevel="6">
      <c r="A164" s="5" t="s">
        <v>149</v>
      </c>
      <c r="B164" s="6" t="s">
        <v>71</v>
      </c>
      <c r="C164" s="6" t="s">
        <v>280</v>
      </c>
      <c r="D164" s="6" t="s">
        <v>5</v>
      </c>
      <c r="E164" s="6"/>
      <c r="F164" s="74">
        <f>F165</f>
        <v>10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X164" s="74">
        <f>X165</f>
        <v>0</v>
      </c>
      <c r="Y164" s="92">
        <f t="shared" si="22"/>
        <v>0</v>
      </c>
      <c r="Z164" s="100"/>
    </row>
    <row r="165" spans="1:26" s="24" customFormat="1" ht="15.75" outlineLevel="6">
      <c r="A165" s="101" t="s">
        <v>95</v>
      </c>
      <c r="B165" s="102" t="s">
        <v>71</v>
      </c>
      <c r="C165" s="102" t="s">
        <v>280</v>
      </c>
      <c r="D165" s="102" t="s">
        <v>96</v>
      </c>
      <c r="E165" s="102"/>
      <c r="F165" s="104">
        <f>F166</f>
        <v>10</v>
      </c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6"/>
      <c r="X165" s="104">
        <f>X166</f>
        <v>0</v>
      </c>
      <c r="Y165" s="92">
        <f t="shared" si="22"/>
        <v>0</v>
      </c>
      <c r="Z165" s="100"/>
    </row>
    <row r="166" spans="1:26" s="24" customFormat="1" ht="31.5" outlineLevel="6">
      <c r="A166" s="44" t="s">
        <v>99</v>
      </c>
      <c r="B166" s="45" t="s">
        <v>71</v>
      </c>
      <c r="C166" s="45" t="s">
        <v>280</v>
      </c>
      <c r="D166" s="45" t="s">
        <v>100</v>
      </c>
      <c r="E166" s="45"/>
      <c r="F166" s="75">
        <v>10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X166" s="85">
        <v>0</v>
      </c>
      <c r="Y166" s="92">
        <f t="shared" si="22"/>
        <v>0</v>
      </c>
      <c r="Z166" s="100"/>
    </row>
    <row r="167" spans="1:26" s="24" customFormat="1" ht="47.25" outlineLevel="6">
      <c r="A167" s="5" t="s">
        <v>367</v>
      </c>
      <c r="B167" s="6" t="s">
        <v>71</v>
      </c>
      <c r="C167" s="6" t="s">
        <v>368</v>
      </c>
      <c r="D167" s="6" t="s">
        <v>5</v>
      </c>
      <c r="E167" s="6"/>
      <c r="F167" s="74">
        <f>F168</f>
        <v>4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X167" s="74">
        <f>X168</f>
        <v>0</v>
      </c>
      <c r="Y167" s="92">
        <f t="shared" si="22"/>
        <v>0</v>
      </c>
      <c r="Z167" s="100"/>
    </row>
    <row r="168" spans="1:26" s="24" customFormat="1" ht="15.75" outlineLevel="6">
      <c r="A168" s="101" t="s">
        <v>95</v>
      </c>
      <c r="B168" s="102" t="s">
        <v>71</v>
      </c>
      <c r="C168" s="102" t="s">
        <v>368</v>
      </c>
      <c r="D168" s="102" t="s">
        <v>96</v>
      </c>
      <c r="E168" s="102"/>
      <c r="F168" s="104">
        <f>F169</f>
        <v>4</v>
      </c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6"/>
      <c r="X168" s="104">
        <f>X169</f>
        <v>0</v>
      </c>
      <c r="Y168" s="92">
        <f t="shared" si="22"/>
        <v>0</v>
      </c>
      <c r="Z168" s="100"/>
    </row>
    <row r="169" spans="1:26" s="24" customFormat="1" ht="31.5" outlineLevel="6">
      <c r="A169" s="44" t="s">
        <v>99</v>
      </c>
      <c r="B169" s="45" t="s">
        <v>71</v>
      </c>
      <c r="C169" s="45" t="s">
        <v>368</v>
      </c>
      <c r="D169" s="45" t="s">
        <v>100</v>
      </c>
      <c r="E169" s="45"/>
      <c r="F169" s="75">
        <v>4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X169" s="85">
        <v>0</v>
      </c>
      <c r="Y169" s="92">
        <f t="shared" si="22"/>
        <v>0</v>
      </c>
      <c r="Z169" s="100"/>
    </row>
    <row r="170" spans="1:26" s="24" customFormat="1" ht="34.5" customHeight="1" outlineLevel="6">
      <c r="A170" s="47" t="s">
        <v>354</v>
      </c>
      <c r="B170" s="19" t="s">
        <v>71</v>
      </c>
      <c r="C170" s="19" t="s">
        <v>358</v>
      </c>
      <c r="D170" s="19" t="s">
        <v>5</v>
      </c>
      <c r="E170" s="19"/>
      <c r="F170" s="73">
        <f>F171+F173</f>
        <v>11560.601999999999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X170" s="73">
        <f>X171+X173</f>
        <v>7350</v>
      </c>
      <c r="Y170" s="92">
        <f t="shared" si="22"/>
        <v>63.578003982837586</v>
      </c>
      <c r="Z170" s="100"/>
    </row>
    <row r="171" spans="1:26" s="24" customFormat="1" ht="15.75" outlineLevel="6">
      <c r="A171" s="5" t="s">
        <v>121</v>
      </c>
      <c r="B171" s="6" t="s">
        <v>71</v>
      </c>
      <c r="C171" s="6" t="s">
        <v>382</v>
      </c>
      <c r="D171" s="6" t="s">
        <v>122</v>
      </c>
      <c r="E171" s="6"/>
      <c r="F171" s="74">
        <f>F172</f>
        <v>5202.271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X171" s="74">
        <f>X172</f>
        <v>4000.5</v>
      </c>
      <c r="Y171" s="92">
        <f t="shared" si="22"/>
        <v>76.89910810105818</v>
      </c>
      <c r="Z171" s="100"/>
    </row>
    <row r="172" spans="1:26" s="24" customFormat="1" ht="47.25" outlineLevel="6">
      <c r="A172" s="52" t="s">
        <v>204</v>
      </c>
      <c r="B172" s="45" t="s">
        <v>71</v>
      </c>
      <c r="C172" s="45" t="s">
        <v>382</v>
      </c>
      <c r="D172" s="45" t="s">
        <v>85</v>
      </c>
      <c r="E172" s="45"/>
      <c r="F172" s="75">
        <v>5202.271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X172" s="85">
        <v>4000.5</v>
      </c>
      <c r="Y172" s="92">
        <f t="shared" si="22"/>
        <v>76.89910810105818</v>
      </c>
      <c r="Z172" s="100"/>
    </row>
    <row r="173" spans="1:26" s="24" customFormat="1" ht="15.75" outlineLevel="6">
      <c r="A173" s="5" t="s">
        <v>121</v>
      </c>
      <c r="B173" s="6" t="s">
        <v>71</v>
      </c>
      <c r="C173" s="6" t="s">
        <v>357</v>
      </c>
      <c r="D173" s="6" t="s">
        <v>122</v>
      </c>
      <c r="E173" s="6"/>
      <c r="F173" s="74">
        <f>F174</f>
        <v>6358.331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X173" s="74">
        <f>X174</f>
        <v>3349.5</v>
      </c>
      <c r="Y173" s="92">
        <f t="shared" si="22"/>
        <v>52.67891841428198</v>
      </c>
      <c r="Z173" s="100"/>
    </row>
    <row r="174" spans="1:26" s="24" customFormat="1" ht="47.25" outlineLevel="6">
      <c r="A174" s="52" t="s">
        <v>204</v>
      </c>
      <c r="B174" s="45" t="s">
        <v>71</v>
      </c>
      <c r="C174" s="45" t="s">
        <v>357</v>
      </c>
      <c r="D174" s="45" t="s">
        <v>85</v>
      </c>
      <c r="E174" s="45"/>
      <c r="F174" s="75">
        <v>6358.331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X174" s="85">
        <v>3349.5</v>
      </c>
      <c r="Y174" s="92">
        <f t="shared" si="22"/>
        <v>52.67891841428198</v>
      </c>
      <c r="Z174" s="100"/>
    </row>
    <row r="175" spans="1:26" s="24" customFormat="1" ht="31.5" outlineLevel="6">
      <c r="A175" s="47" t="s">
        <v>372</v>
      </c>
      <c r="B175" s="19" t="s">
        <v>71</v>
      </c>
      <c r="C175" s="19" t="s">
        <v>373</v>
      </c>
      <c r="D175" s="19" t="s">
        <v>5</v>
      </c>
      <c r="E175" s="19"/>
      <c r="F175" s="73">
        <f>F176</f>
        <v>40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X175" s="73">
        <f>X176</f>
        <v>0</v>
      </c>
      <c r="Y175" s="92">
        <f t="shared" si="22"/>
        <v>0</v>
      </c>
      <c r="Z175" s="100"/>
    </row>
    <row r="176" spans="1:26" s="24" customFormat="1" ht="15.75" outlineLevel="6">
      <c r="A176" s="5" t="s">
        <v>95</v>
      </c>
      <c r="B176" s="6" t="s">
        <v>71</v>
      </c>
      <c r="C176" s="6" t="s">
        <v>374</v>
      </c>
      <c r="D176" s="6" t="s">
        <v>96</v>
      </c>
      <c r="E176" s="6"/>
      <c r="F176" s="74">
        <f>F177</f>
        <v>40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X176" s="74">
        <f>X177</f>
        <v>0</v>
      </c>
      <c r="Y176" s="92">
        <f t="shared" si="22"/>
        <v>0</v>
      </c>
      <c r="Z176" s="100"/>
    </row>
    <row r="177" spans="1:26" s="24" customFormat="1" ht="31.5" outlineLevel="6">
      <c r="A177" s="52" t="s">
        <v>99</v>
      </c>
      <c r="B177" s="45" t="s">
        <v>71</v>
      </c>
      <c r="C177" s="45" t="s">
        <v>374</v>
      </c>
      <c r="D177" s="45" t="s">
        <v>100</v>
      </c>
      <c r="E177" s="45"/>
      <c r="F177" s="75">
        <v>40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X177" s="85">
        <v>0</v>
      </c>
      <c r="Y177" s="92">
        <f t="shared" si="22"/>
        <v>0</v>
      </c>
      <c r="Z177" s="100"/>
    </row>
    <row r="178" spans="1:26" s="24" customFormat="1" ht="15.75" outlineLevel="6">
      <c r="A178" s="58" t="s">
        <v>150</v>
      </c>
      <c r="B178" s="30" t="s">
        <v>151</v>
      </c>
      <c r="C178" s="30" t="s">
        <v>257</v>
      </c>
      <c r="D178" s="30" t="s">
        <v>5</v>
      </c>
      <c r="E178" s="41"/>
      <c r="F178" s="78">
        <f>F179</f>
        <v>1712.2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X178" s="78">
        <f>X179</f>
        <v>1284.15</v>
      </c>
      <c r="Y178" s="92">
        <f t="shared" si="22"/>
        <v>75</v>
      </c>
      <c r="Z178" s="100"/>
    </row>
    <row r="179" spans="1:26" ht="15.75" outlineLevel="6">
      <c r="A179" s="60" t="s">
        <v>83</v>
      </c>
      <c r="B179" s="9" t="s">
        <v>84</v>
      </c>
      <c r="C179" s="9" t="s">
        <v>257</v>
      </c>
      <c r="D179" s="9" t="s">
        <v>5</v>
      </c>
      <c r="E179" s="61" t="s">
        <v>5</v>
      </c>
      <c r="F179" s="94">
        <f>F180</f>
        <v>1712.2</v>
      </c>
      <c r="G179" s="31" t="e">
        <f>#REF!</f>
        <v>#REF!</v>
      </c>
      <c r="H179" s="31" t="e">
        <f>#REF!</f>
        <v>#REF!</v>
      </c>
      <c r="I179" s="31" t="e">
        <f>#REF!</f>
        <v>#REF!</v>
      </c>
      <c r="J179" s="31" t="e">
        <f>#REF!</f>
        <v>#REF!</v>
      </c>
      <c r="K179" s="31" t="e">
        <f>#REF!</f>
        <v>#REF!</v>
      </c>
      <c r="L179" s="31" t="e">
        <f>#REF!</f>
        <v>#REF!</v>
      </c>
      <c r="M179" s="31" t="e">
        <f>#REF!</f>
        <v>#REF!</v>
      </c>
      <c r="N179" s="31" t="e">
        <f>#REF!</f>
        <v>#REF!</v>
      </c>
      <c r="O179" s="31" t="e">
        <f>#REF!</f>
        <v>#REF!</v>
      </c>
      <c r="P179" s="31" t="e">
        <f>#REF!</f>
        <v>#REF!</v>
      </c>
      <c r="Q179" s="31" t="e">
        <f>#REF!</f>
        <v>#REF!</v>
      </c>
      <c r="R179" s="31" t="e">
        <f>#REF!</f>
        <v>#REF!</v>
      </c>
      <c r="S179" s="31" t="e">
        <f>#REF!</f>
        <v>#REF!</v>
      </c>
      <c r="T179" s="31" t="e">
        <f>#REF!</f>
        <v>#REF!</v>
      </c>
      <c r="U179" s="31" t="e">
        <f>#REF!</f>
        <v>#REF!</v>
      </c>
      <c r="V179" s="36" t="e">
        <f>#REF!</f>
        <v>#REF!</v>
      </c>
      <c r="W179" s="43"/>
      <c r="X179" s="94">
        <f>X180</f>
        <v>1284.15</v>
      </c>
      <c r="Y179" s="92">
        <f t="shared" si="22"/>
        <v>75</v>
      </c>
      <c r="Z179" s="125"/>
    </row>
    <row r="180" spans="1:26" ht="31.5" outlineLevel="6">
      <c r="A180" s="22" t="s">
        <v>136</v>
      </c>
      <c r="B180" s="9" t="s">
        <v>84</v>
      </c>
      <c r="C180" s="9" t="s">
        <v>258</v>
      </c>
      <c r="D180" s="9" t="s">
        <v>5</v>
      </c>
      <c r="E180" s="61"/>
      <c r="F180" s="94">
        <f>F181</f>
        <v>1712.2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7"/>
      <c r="W180" s="40"/>
      <c r="X180" s="94">
        <f>X181</f>
        <v>1284.15</v>
      </c>
      <c r="Y180" s="92">
        <f t="shared" si="22"/>
        <v>75</v>
      </c>
      <c r="Z180" s="125"/>
    </row>
    <row r="181" spans="1:26" ht="31.5" outlineLevel="6">
      <c r="A181" s="22" t="s">
        <v>138</v>
      </c>
      <c r="B181" s="9" t="s">
        <v>84</v>
      </c>
      <c r="C181" s="9" t="s">
        <v>259</v>
      </c>
      <c r="D181" s="9" t="s">
        <v>5</v>
      </c>
      <c r="E181" s="61"/>
      <c r="F181" s="94">
        <f>F182</f>
        <v>1712.2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7"/>
      <c r="W181" s="40"/>
      <c r="X181" s="94">
        <f>X182</f>
        <v>1284.15</v>
      </c>
      <c r="Y181" s="92">
        <f t="shared" si="22"/>
        <v>75</v>
      </c>
      <c r="Z181" s="125"/>
    </row>
    <row r="182" spans="1:26" ht="31.5" outlineLevel="6">
      <c r="A182" s="50" t="s">
        <v>42</v>
      </c>
      <c r="B182" s="19" t="s">
        <v>84</v>
      </c>
      <c r="C182" s="19" t="s">
        <v>281</v>
      </c>
      <c r="D182" s="19" t="s">
        <v>5</v>
      </c>
      <c r="E182" s="51" t="s">
        <v>5</v>
      </c>
      <c r="F182" s="95">
        <f>F183</f>
        <v>1712.2</v>
      </c>
      <c r="G182" s="33">
        <f>G183</f>
        <v>1397.92</v>
      </c>
      <c r="H182" s="33">
        <f aca="true" t="shared" si="23" ref="H182:V182">H183</f>
        <v>0</v>
      </c>
      <c r="I182" s="33">
        <f t="shared" si="23"/>
        <v>0</v>
      </c>
      <c r="J182" s="33">
        <f t="shared" si="23"/>
        <v>0</v>
      </c>
      <c r="K182" s="33">
        <f t="shared" si="23"/>
        <v>0</v>
      </c>
      <c r="L182" s="33">
        <f t="shared" si="23"/>
        <v>0</v>
      </c>
      <c r="M182" s="33">
        <f t="shared" si="23"/>
        <v>0</v>
      </c>
      <c r="N182" s="33">
        <f t="shared" si="23"/>
        <v>0</v>
      </c>
      <c r="O182" s="33">
        <f t="shared" si="23"/>
        <v>0</v>
      </c>
      <c r="P182" s="33">
        <f t="shared" si="23"/>
        <v>0</v>
      </c>
      <c r="Q182" s="33">
        <f t="shared" si="23"/>
        <v>0</v>
      </c>
      <c r="R182" s="33">
        <f t="shared" si="23"/>
        <v>0</v>
      </c>
      <c r="S182" s="33">
        <f t="shared" si="23"/>
        <v>0</v>
      </c>
      <c r="T182" s="33">
        <f t="shared" si="23"/>
        <v>0</v>
      </c>
      <c r="U182" s="33">
        <f t="shared" si="23"/>
        <v>0</v>
      </c>
      <c r="V182" s="38">
        <f t="shared" si="23"/>
        <v>0</v>
      </c>
      <c r="W182" s="39"/>
      <c r="X182" s="95">
        <f>X183</f>
        <v>1284.15</v>
      </c>
      <c r="Y182" s="92">
        <f t="shared" si="22"/>
        <v>75</v>
      </c>
      <c r="Z182" s="125"/>
    </row>
    <row r="183" spans="1:26" ht="15.75" outlineLevel="6">
      <c r="A183" s="108" t="s">
        <v>116</v>
      </c>
      <c r="B183" s="83" t="s">
        <v>84</v>
      </c>
      <c r="C183" s="83" t="s">
        <v>281</v>
      </c>
      <c r="D183" s="83" t="s">
        <v>117</v>
      </c>
      <c r="E183" s="109" t="s">
        <v>18</v>
      </c>
      <c r="F183" s="96">
        <v>1712.2</v>
      </c>
      <c r="G183" s="33">
        <v>1397.92</v>
      </c>
      <c r="H183" s="3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35"/>
      <c r="W183" s="39"/>
      <c r="X183" s="96">
        <v>1284.15</v>
      </c>
      <c r="Y183" s="92">
        <f t="shared" si="22"/>
        <v>75</v>
      </c>
      <c r="Z183" s="125"/>
    </row>
    <row r="184" spans="1:26" s="24" customFormat="1" ht="32.25" customHeight="1" outlineLevel="6">
      <c r="A184" s="16" t="s">
        <v>59</v>
      </c>
      <c r="B184" s="17" t="s">
        <v>58</v>
      </c>
      <c r="C184" s="17" t="s">
        <v>257</v>
      </c>
      <c r="D184" s="17" t="s">
        <v>5</v>
      </c>
      <c r="E184" s="17"/>
      <c r="F184" s="18">
        <f aca="true" t="shared" si="24" ref="F184:F189">F185</f>
        <v>50</v>
      </c>
      <c r="G184" s="18">
        <f aca="true" t="shared" si="25" ref="G184:V184">G185</f>
        <v>0</v>
      </c>
      <c r="H184" s="18">
        <f t="shared" si="25"/>
        <v>0</v>
      </c>
      <c r="I184" s="18">
        <f t="shared" si="25"/>
        <v>0</v>
      </c>
      <c r="J184" s="18">
        <f t="shared" si="25"/>
        <v>0</v>
      </c>
      <c r="K184" s="18">
        <f t="shared" si="25"/>
        <v>0</v>
      </c>
      <c r="L184" s="18">
        <f t="shared" si="25"/>
        <v>0</v>
      </c>
      <c r="M184" s="18">
        <f t="shared" si="25"/>
        <v>0</v>
      </c>
      <c r="N184" s="18">
        <f t="shared" si="25"/>
        <v>0</v>
      </c>
      <c r="O184" s="18">
        <f t="shared" si="25"/>
        <v>0</v>
      </c>
      <c r="P184" s="18">
        <f t="shared" si="25"/>
        <v>0</v>
      </c>
      <c r="Q184" s="18">
        <f t="shared" si="25"/>
        <v>0</v>
      </c>
      <c r="R184" s="18">
        <f t="shared" si="25"/>
        <v>0</v>
      </c>
      <c r="S184" s="18">
        <f t="shared" si="25"/>
        <v>0</v>
      </c>
      <c r="T184" s="18">
        <f t="shared" si="25"/>
        <v>0</v>
      </c>
      <c r="U184" s="18">
        <f t="shared" si="25"/>
        <v>0</v>
      </c>
      <c r="V184" s="18">
        <f t="shared" si="25"/>
        <v>0</v>
      </c>
      <c r="X184" s="71">
        <f aca="true" t="shared" si="26" ref="X184:X189">X185</f>
        <v>22.13</v>
      </c>
      <c r="Y184" s="92">
        <f t="shared" si="22"/>
        <v>44.26</v>
      </c>
      <c r="Z184" s="100"/>
    </row>
    <row r="185" spans="1:26" s="24" customFormat="1" ht="48" customHeight="1" outlineLevel="3">
      <c r="A185" s="8" t="s">
        <v>34</v>
      </c>
      <c r="B185" s="9" t="s">
        <v>10</v>
      </c>
      <c r="C185" s="9" t="s">
        <v>257</v>
      </c>
      <c r="D185" s="9" t="s">
        <v>5</v>
      </c>
      <c r="E185" s="9"/>
      <c r="F185" s="10">
        <f t="shared" si="24"/>
        <v>50</v>
      </c>
      <c r="G185" s="10">
        <f aca="true" t="shared" si="27" ref="G185:V185">G187</f>
        <v>0</v>
      </c>
      <c r="H185" s="10">
        <f t="shared" si="27"/>
        <v>0</v>
      </c>
      <c r="I185" s="10">
        <f t="shared" si="27"/>
        <v>0</v>
      </c>
      <c r="J185" s="10">
        <f t="shared" si="27"/>
        <v>0</v>
      </c>
      <c r="K185" s="10">
        <f t="shared" si="27"/>
        <v>0</v>
      </c>
      <c r="L185" s="10">
        <f t="shared" si="27"/>
        <v>0</v>
      </c>
      <c r="M185" s="10">
        <f t="shared" si="27"/>
        <v>0</v>
      </c>
      <c r="N185" s="10">
        <f t="shared" si="27"/>
        <v>0</v>
      </c>
      <c r="O185" s="10">
        <f t="shared" si="27"/>
        <v>0</v>
      </c>
      <c r="P185" s="10">
        <f t="shared" si="27"/>
        <v>0</v>
      </c>
      <c r="Q185" s="10">
        <f t="shared" si="27"/>
        <v>0</v>
      </c>
      <c r="R185" s="10">
        <f t="shared" si="27"/>
        <v>0</v>
      </c>
      <c r="S185" s="10">
        <f t="shared" si="27"/>
        <v>0</v>
      </c>
      <c r="T185" s="10">
        <f t="shared" si="27"/>
        <v>0</v>
      </c>
      <c r="U185" s="10">
        <f t="shared" si="27"/>
        <v>0</v>
      </c>
      <c r="V185" s="10">
        <f t="shared" si="27"/>
        <v>0</v>
      </c>
      <c r="X185" s="72">
        <f t="shared" si="26"/>
        <v>22.13</v>
      </c>
      <c r="Y185" s="92">
        <f t="shared" si="22"/>
        <v>44.26</v>
      </c>
      <c r="Z185" s="100"/>
    </row>
    <row r="186" spans="1:26" s="24" customFormat="1" ht="34.5" customHeight="1" outlineLevel="3">
      <c r="A186" s="22" t="s">
        <v>136</v>
      </c>
      <c r="B186" s="9" t="s">
        <v>10</v>
      </c>
      <c r="C186" s="9" t="s">
        <v>258</v>
      </c>
      <c r="D186" s="9" t="s">
        <v>5</v>
      </c>
      <c r="E186" s="9"/>
      <c r="F186" s="10">
        <f t="shared" si="24"/>
        <v>50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X186" s="72">
        <f t="shared" si="26"/>
        <v>22.13</v>
      </c>
      <c r="Y186" s="92">
        <f t="shared" si="22"/>
        <v>44.26</v>
      </c>
      <c r="Z186" s="100"/>
    </row>
    <row r="187" spans="1:26" s="24" customFormat="1" ht="30.75" customHeight="1" outlineLevel="3">
      <c r="A187" s="22" t="s">
        <v>138</v>
      </c>
      <c r="B187" s="9" t="s">
        <v>10</v>
      </c>
      <c r="C187" s="9" t="s">
        <v>259</v>
      </c>
      <c r="D187" s="9" t="s">
        <v>5</v>
      </c>
      <c r="E187" s="9"/>
      <c r="F187" s="10">
        <f t="shared" si="24"/>
        <v>50</v>
      </c>
      <c r="G187" s="13">
        <f aca="true" t="shared" si="28" ref="G187:V188">G188</f>
        <v>0</v>
      </c>
      <c r="H187" s="13">
        <f t="shared" si="28"/>
        <v>0</v>
      </c>
      <c r="I187" s="13">
        <f t="shared" si="28"/>
        <v>0</v>
      </c>
      <c r="J187" s="13">
        <f t="shared" si="28"/>
        <v>0</v>
      </c>
      <c r="K187" s="13">
        <f t="shared" si="28"/>
        <v>0</v>
      </c>
      <c r="L187" s="13">
        <f t="shared" si="28"/>
        <v>0</v>
      </c>
      <c r="M187" s="13">
        <f t="shared" si="28"/>
        <v>0</v>
      </c>
      <c r="N187" s="13">
        <f t="shared" si="28"/>
        <v>0</v>
      </c>
      <c r="O187" s="13">
        <f t="shared" si="28"/>
        <v>0</v>
      </c>
      <c r="P187" s="13">
        <f t="shared" si="28"/>
        <v>0</v>
      </c>
      <c r="Q187" s="13">
        <f t="shared" si="28"/>
        <v>0</v>
      </c>
      <c r="R187" s="13">
        <f t="shared" si="28"/>
        <v>0</v>
      </c>
      <c r="S187" s="13">
        <f t="shared" si="28"/>
        <v>0</v>
      </c>
      <c r="T187" s="13">
        <f t="shared" si="28"/>
        <v>0</v>
      </c>
      <c r="U187" s="13">
        <f t="shared" si="28"/>
        <v>0</v>
      </c>
      <c r="V187" s="13">
        <f t="shared" si="28"/>
        <v>0</v>
      </c>
      <c r="X187" s="72">
        <f t="shared" si="26"/>
        <v>22.13</v>
      </c>
      <c r="Y187" s="92">
        <f t="shared" si="22"/>
        <v>44.26</v>
      </c>
      <c r="Z187" s="100"/>
    </row>
    <row r="188" spans="1:26" s="24" customFormat="1" ht="32.25" customHeight="1" outlineLevel="4">
      <c r="A188" s="47" t="s">
        <v>152</v>
      </c>
      <c r="B188" s="19" t="s">
        <v>10</v>
      </c>
      <c r="C188" s="19" t="s">
        <v>282</v>
      </c>
      <c r="D188" s="19" t="s">
        <v>5</v>
      </c>
      <c r="E188" s="19"/>
      <c r="F188" s="20">
        <f t="shared" si="24"/>
        <v>50</v>
      </c>
      <c r="G188" s="7">
        <f t="shared" si="28"/>
        <v>0</v>
      </c>
      <c r="H188" s="7">
        <f t="shared" si="28"/>
        <v>0</v>
      </c>
      <c r="I188" s="7">
        <f t="shared" si="28"/>
        <v>0</v>
      </c>
      <c r="J188" s="7">
        <f t="shared" si="28"/>
        <v>0</v>
      </c>
      <c r="K188" s="7">
        <f t="shared" si="28"/>
        <v>0</v>
      </c>
      <c r="L188" s="7">
        <f t="shared" si="28"/>
        <v>0</v>
      </c>
      <c r="M188" s="7">
        <f t="shared" si="28"/>
        <v>0</v>
      </c>
      <c r="N188" s="7">
        <f t="shared" si="28"/>
        <v>0</v>
      </c>
      <c r="O188" s="7">
        <f t="shared" si="28"/>
        <v>0</v>
      </c>
      <c r="P188" s="7">
        <f t="shared" si="28"/>
        <v>0</v>
      </c>
      <c r="Q188" s="7">
        <f t="shared" si="28"/>
        <v>0</v>
      </c>
      <c r="R188" s="7">
        <f t="shared" si="28"/>
        <v>0</v>
      </c>
      <c r="S188" s="7">
        <f t="shared" si="28"/>
        <v>0</v>
      </c>
      <c r="T188" s="7">
        <f t="shared" si="28"/>
        <v>0</v>
      </c>
      <c r="U188" s="7">
        <f t="shared" si="28"/>
        <v>0</v>
      </c>
      <c r="V188" s="7">
        <f t="shared" si="28"/>
        <v>0</v>
      </c>
      <c r="X188" s="73">
        <f t="shared" si="26"/>
        <v>22.13</v>
      </c>
      <c r="Y188" s="92">
        <f t="shared" si="22"/>
        <v>44.26</v>
      </c>
      <c r="Z188" s="100"/>
    </row>
    <row r="189" spans="1:26" s="24" customFormat="1" ht="15.75" outlineLevel="5">
      <c r="A189" s="5" t="s">
        <v>95</v>
      </c>
      <c r="B189" s="6" t="s">
        <v>10</v>
      </c>
      <c r="C189" s="6" t="s">
        <v>282</v>
      </c>
      <c r="D189" s="6" t="s">
        <v>96</v>
      </c>
      <c r="E189" s="6"/>
      <c r="F189" s="7">
        <f t="shared" si="24"/>
        <v>50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X189" s="74">
        <f t="shared" si="26"/>
        <v>22.13</v>
      </c>
      <c r="Y189" s="92">
        <f t="shared" si="22"/>
        <v>44.26</v>
      </c>
      <c r="Z189" s="100"/>
    </row>
    <row r="190" spans="1:26" s="24" customFormat="1" ht="31.5" outlineLevel="5">
      <c r="A190" s="44" t="s">
        <v>99</v>
      </c>
      <c r="B190" s="45" t="s">
        <v>10</v>
      </c>
      <c r="C190" s="45" t="s">
        <v>282</v>
      </c>
      <c r="D190" s="45" t="s">
        <v>100</v>
      </c>
      <c r="E190" s="45"/>
      <c r="F190" s="46">
        <v>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85">
        <v>22.13</v>
      </c>
      <c r="Y190" s="92">
        <f t="shared" si="22"/>
        <v>44.26</v>
      </c>
      <c r="Z190" s="100"/>
    </row>
    <row r="191" spans="1:26" s="24" customFormat="1" ht="15.75" outlineLevel="6">
      <c r="A191" s="16" t="s">
        <v>57</v>
      </c>
      <c r="B191" s="30" t="s">
        <v>56</v>
      </c>
      <c r="C191" s="30" t="s">
        <v>257</v>
      </c>
      <c r="D191" s="30" t="s">
        <v>5</v>
      </c>
      <c r="E191" s="30"/>
      <c r="F191" s="78">
        <f>F198+F224+F192</f>
        <v>37566.364</v>
      </c>
      <c r="G191" s="59" t="e">
        <f aca="true" t="shared" si="29" ref="G191:V191">G198+G224</f>
        <v>#REF!</v>
      </c>
      <c r="H191" s="59" t="e">
        <f t="shared" si="29"/>
        <v>#REF!</v>
      </c>
      <c r="I191" s="59" t="e">
        <f t="shared" si="29"/>
        <v>#REF!</v>
      </c>
      <c r="J191" s="59" t="e">
        <f t="shared" si="29"/>
        <v>#REF!</v>
      </c>
      <c r="K191" s="59" t="e">
        <f t="shared" si="29"/>
        <v>#REF!</v>
      </c>
      <c r="L191" s="59" t="e">
        <f t="shared" si="29"/>
        <v>#REF!</v>
      </c>
      <c r="M191" s="59" t="e">
        <f t="shared" si="29"/>
        <v>#REF!</v>
      </c>
      <c r="N191" s="59" t="e">
        <f t="shared" si="29"/>
        <v>#REF!</v>
      </c>
      <c r="O191" s="59" t="e">
        <f t="shared" si="29"/>
        <v>#REF!</v>
      </c>
      <c r="P191" s="59" t="e">
        <f t="shared" si="29"/>
        <v>#REF!</v>
      </c>
      <c r="Q191" s="59" t="e">
        <f t="shared" si="29"/>
        <v>#REF!</v>
      </c>
      <c r="R191" s="59" t="e">
        <f t="shared" si="29"/>
        <v>#REF!</v>
      </c>
      <c r="S191" s="59" t="e">
        <f t="shared" si="29"/>
        <v>#REF!</v>
      </c>
      <c r="T191" s="59" t="e">
        <f t="shared" si="29"/>
        <v>#REF!</v>
      </c>
      <c r="U191" s="59" t="e">
        <f t="shared" si="29"/>
        <v>#REF!</v>
      </c>
      <c r="V191" s="59" t="e">
        <f t="shared" si="29"/>
        <v>#REF!</v>
      </c>
      <c r="W191" s="120"/>
      <c r="X191" s="78">
        <f>X198+X224+X192</f>
        <v>5965.846</v>
      </c>
      <c r="Y191" s="92">
        <f t="shared" si="22"/>
        <v>15.880818276690285</v>
      </c>
      <c r="Z191" s="100"/>
    </row>
    <row r="192" spans="1:26" s="24" customFormat="1" ht="18.75" outlineLevel="6">
      <c r="A192" s="62" t="s">
        <v>211</v>
      </c>
      <c r="B192" s="9" t="s">
        <v>213</v>
      </c>
      <c r="C192" s="9" t="s">
        <v>257</v>
      </c>
      <c r="D192" s="9" t="s">
        <v>5</v>
      </c>
      <c r="E192" s="9"/>
      <c r="F192" s="72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72">
        <f>X193</f>
        <v>0</v>
      </c>
      <c r="Y192" s="92">
        <f t="shared" si="22"/>
        <v>0</v>
      </c>
      <c r="Z192" s="100"/>
    </row>
    <row r="193" spans="1:26" s="24" customFormat="1" ht="31.5" outlineLevel="6">
      <c r="A193" s="22" t="s">
        <v>136</v>
      </c>
      <c r="B193" s="9" t="s">
        <v>213</v>
      </c>
      <c r="C193" s="9" t="s">
        <v>258</v>
      </c>
      <c r="D193" s="9" t="s">
        <v>5</v>
      </c>
      <c r="E193" s="9"/>
      <c r="F193" s="72">
        <f>F194</f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72">
        <f>X194</f>
        <v>0</v>
      </c>
      <c r="Y193" s="92">
        <f t="shared" si="22"/>
        <v>0</v>
      </c>
      <c r="Z193" s="100"/>
    </row>
    <row r="194" spans="1:26" s="24" customFormat="1" ht="31.5" outlineLevel="6">
      <c r="A194" s="22" t="s">
        <v>138</v>
      </c>
      <c r="B194" s="9" t="s">
        <v>213</v>
      </c>
      <c r="C194" s="9" t="s">
        <v>259</v>
      </c>
      <c r="D194" s="9" t="s">
        <v>5</v>
      </c>
      <c r="E194" s="9"/>
      <c r="F194" s="72">
        <f>F195</f>
        <v>379.28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72">
        <f>X195</f>
        <v>0</v>
      </c>
      <c r="Y194" s="92">
        <f t="shared" si="22"/>
        <v>0</v>
      </c>
      <c r="Z194" s="100"/>
    </row>
    <row r="195" spans="1:26" s="24" customFormat="1" ht="47.25" outlineLevel="6">
      <c r="A195" s="57" t="s">
        <v>212</v>
      </c>
      <c r="B195" s="19" t="s">
        <v>213</v>
      </c>
      <c r="C195" s="19" t="s">
        <v>283</v>
      </c>
      <c r="D195" s="19" t="s">
        <v>5</v>
      </c>
      <c r="E195" s="19"/>
      <c r="F195" s="73">
        <f>F196</f>
        <v>379.28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X195" s="73">
        <f>X196</f>
        <v>0</v>
      </c>
      <c r="Y195" s="92">
        <f t="shared" si="22"/>
        <v>0</v>
      </c>
      <c r="Z195" s="100"/>
    </row>
    <row r="196" spans="1:26" s="24" customFormat="1" ht="18.75" outlineLevel="6">
      <c r="A196" s="5" t="s">
        <v>95</v>
      </c>
      <c r="B196" s="6" t="s">
        <v>213</v>
      </c>
      <c r="C196" s="6" t="s">
        <v>283</v>
      </c>
      <c r="D196" s="6" t="s">
        <v>96</v>
      </c>
      <c r="E196" s="6"/>
      <c r="F196" s="74">
        <f>F197</f>
        <v>379.28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74">
        <f>X197</f>
        <v>0</v>
      </c>
      <c r="Y196" s="92">
        <f t="shared" si="22"/>
        <v>0</v>
      </c>
      <c r="Z196" s="100"/>
    </row>
    <row r="197" spans="1:26" s="24" customFormat="1" ht="31.5" outlineLevel="6">
      <c r="A197" s="44" t="s">
        <v>99</v>
      </c>
      <c r="B197" s="45" t="s">
        <v>213</v>
      </c>
      <c r="C197" s="45" t="s">
        <v>283</v>
      </c>
      <c r="D197" s="45" t="s">
        <v>100</v>
      </c>
      <c r="E197" s="45"/>
      <c r="F197" s="75">
        <v>379.28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5">
        <v>0</v>
      </c>
      <c r="Y197" s="92">
        <f t="shared" si="22"/>
        <v>0</v>
      </c>
      <c r="Z197" s="100"/>
    </row>
    <row r="198" spans="1:26" s="24" customFormat="1" ht="15.75" outlineLevel="6">
      <c r="A198" s="22" t="s">
        <v>63</v>
      </c>
      <c r="B198" s="9" t="s">
        <v>62</v>
      </c>
      <c r="C198" s="9" t="s">
        <v>257</v>
      </c>
      <c r="D198" s="9" t="s">
        <v>5</v>
      </c>
      <c r="E198" s="9"/>
      <c r="F198" s="72">
        <f>F199+F214</f>
        <v>36876.8</v>
      </c>
      <c r="G198" s="10">
        <f aca="true" t="shared" si="30" ref="G198:V199">G199</f>
        <v>0</v>
      </c>
      <c r="H198" s="10">
        <f t="shared" si="30"/>
        <v>0</v>
      </c>
      <c r="I198" s="10">
        <f t="shared" si="30"/>
        <v>0</v>
      </c>
      <c r="J198" s="10">
        <f t="shared" si="30"/>
        <v>0</v>
      </c>
      <c r="K198" s="10">
        <f t="shared" si="30"/>
        <v>0</v>
      </c>
      <c r="L198" s="10">
        <f t="shared" si="30"/>
        <v>0</v>
      </c>
      <c r="M198" s="10">
        <f t="shared" si="30"/>
        <v>0</v>
      </c>
      <c r="N198" s="10">
        <f t="shared" si="30"/>
        <v>0</v>
      </c>
      <c r="O198" s="10">
        <f t="shared" si="30"/>
        <v>0</v>
      </c>
      <c r="P198" s="10">
        <f t="shared" si="30"/>
        <v>0</v>
      </c>
      <c r="Q198" s="10">
        <f t="shared" si="30"/>
        <v>0</v>
      </c>
      <c r="R198" s="10">
        <f t="shared" si="30"/>
        <v>0</v>
      </c>
      <c r="S198" s="10">
        <f t="shared" si="30"/>
        <v>0</v>
      </c>
      <c r="T198" s="10">
        <f t="shared" si="30"/>
        <v>0</v>
      </c>
      <c r="U198" s="10">
        <f t="shared" si="30"/>
        <v>0</v>
      </c>
      <c r="V198" s="10">
        <f t="shared" si="30"/>
        <v>0</v>
      </c>
      <c r="X198" s="72">
        <f>X199+X214</f>
        <v>5856.562</v>
      </c>
      <c r="Y198" s="92">
        <f t="shared" si="22"/>
        <v>15.881426804928841</v>
      </c>
      <c r="Z198" s="100"/>
    </row>
    <row r="199" spans="1:26" s="24" customFormat="1" ht="31.5" outlineLevel="6">
      <c r="A199" s="8" t="s">
        <v>227</v>
      </c>
      <c r="B199" s="9" t="s">
        <v>62</v>
      </c>
      <c r="C199" s="9" t="s">
        <v>284</v>
      </c>
      <c r="D199" s="9" t="s">
        <v>5</v>
      </c>
      <c r="E199" s="9"/>
      <c r="F199" s="72">
        <f>F200+F208+F203+F206+F211</f>
        <v>28871.600000000002</v>
      </c>
      <c r="G199" s="13">
        <f t="shared" si="30"/>
        <v>0</v>
      </c>
      <c r="H199" s="13">
        <f t="shared" si="30"/>
        <v>0</v>
      </c>
      <c r="I199" s="13">
        <f t="shared" si="30"/>
        <v>0</v>
      </c>
      <c r="J199" s="13">
        <f t="shared" si="30"/>
        <v>0</v>
      </c>
      <c r="K199" s="13">
        <f t="shared" si="30"/>
        <v>0</v>
      </c>
      <c r="L199" s="13">
        <f t="shared" si="30"/>
        <v>0</v>
      </c>
      <c r="M199" s="13">
        <f t="shared" si="30"/>
        <v>0</v>
      </c>
      <c r="N199" s="13">
        <f t="shared" si="30"/>
        <v>0</v>
      </c>
      <c r="O199" s="13">
        <f t="shared" si="30"/>
        <v>0</v>
      </c>
      <c r="P199" s="13">
        <f t="shared" si="30"/>
        <v>0</v>
      </c>
      <c r="Q199" s="13">
        <f t="shared" si="30"/>
        <v>0</v>
      </c>
      <c r="R199" s="13">
        <f t="shared" si="30"/>
        <v>0</v>
      </c>
      <c r="S199" s="13">
        <f t="shared" si="30"/>
        <v>0</v>
      </c>
      <c r="T199" s="13">
        <f t="shared" si="30"/>
        <v>0</v>
      </c>
      <c r="U199" s="13">
        <f t="shared" si="30"/>
        <v>0</v>
      </c>
      <c r="V199" s="13">
        <f t="shared" si="30"/>
        <v>0</v>
      </c>
      <c r="X199" s="72">
        <f>X200+X208+X203+X206+X211</f>
        <v>4185.562</v>
      </c>
      <c r="Y199" s="92">
        <f t="shared" si="22"/>
        <v>14.497159838734255</v>
      </c>
      <c r="Z199" s="100"/>
    </row>
    <row r="200" spans="1:26" s="24" customFormat="1" ht="51.75" customHeight="1" outlineLevel="6">
      <c r="A200" s="47" t="s">
        <v>153</v>
      </c>
      <c r="B200" s="19" t="s">
        <v>62</v>
      </c>
      <c r="C200" s="19" t="s">
        <v>285</v>
      </c>
      <c r="D200" s="19" t="s">
        <v>5</v>
      </c>
      <c r="E200" s="19"/>
      <c r="F200" s="73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73">
        <f>X201</f>
        <v>0</v>
      </c>
      <c r="Y200" s="92">
        <v>0</v>
      </c>
      <c r="Z200" s="100"/>
    </row>
    <row r="201" spans="1:26" s="24" customFormat="1" ht="15.75" outlineLevel="6">
      <c r="A201" s="5" t="s">
        <v>95</v>
      </c>
      <c r="B201" s="6" t="s">
        <v>62</v>
      </c>
      <c r="C201" s="6" t="s">
        <v>285</v>
      </c>
      <c r="D201" s="6" t="s">
        <v>96</v>
      </c>
      <c r="E201" s="6"/>
      <c r="F201" s="74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74">
        <f>X202</f>
        <v>0</v>
      </c>
      <c r="Y201" s="92">
        <v>0</v>
      </c>
      <c r="Z201" s="100"/>
    </row>
    <row r="202" spans="1:26" s="24" customFormat="1" ht="31.5" outlineLevel="6">
      <c r="A202" s="44" t="s">
        <v>99</v>
      </c>
      <c r="B202" s="45" t="s">
        <v>62</v>
      </c>
      <c r="C202" s="45" t="s">
        <v>285</v>
      </c>
      <c r="D202" s="45" t="s">
        <v>100</v>
      </c>
      <c r="E202" s="45"/>
      <c r="F202" s="75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75">
        <v>0</v>
      </c>
      <c r="Y202" s="92">
        <v>0</v>
      </c>
      <c r="Z202" s="100"/>
    </row>
    <row r="203" spans="1:26" s="24" customFormat="1" ht="49.5" customHeight="1" outlineLevel="6">
      <c r="A203" s="47" t="s">
        <v>219</v>
      </c>
      <c r="B203" s="19" t="s">
        <v>62</v>
      </c>
      <c r="C203" s="19" t="s">
        <v>286</v>
      </c>
      <c r="D203" s="19" t="s">
        <v>5</v>
      </c>
      <c r="E203" s="19"/>
      <c r="F203" s="73">
        <f>F204</f>
        <v>8519.6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73">
        <f>X204</f>
        <v>1233.693</v>
      </c>
      <c r="Y203" s="92">
        <f t="shared" si="22"/>
        <v>14.480644631203344</v>
      </c>
      <c r="Z203" s="100"/>
    </row>
    <row r="204" spans="1:26" s="24" customFormat="1" ht="15.75" outlineLevel="6">
      <c r="A204" s="5" t="s">
        <v>95</v>
      </c>
      <c r="B204" s="6" t="s">
        <v>62</v>
      </c>
      <c r="C204" s="6" t="s">
        <v>286</v>
      </c>
      <c r="D204" s="6" t="s">
        <v>96</v>
      </c>
      <c r="E204" s="6"/>
      <c r="F204" s="74">
        <f>F205</f>
        <v>8519.6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74">
        <f>X205</f>
        <v>1233.693</v>
      </c>
      <c r="Y204" s="92">
        <f t="shared" si="22"/>
        <v>14.480644631203344</v>
      </c>
      <c r="Z204" s="100"/>
    </row>
    <row r="205" spans="1:26" s="24" customFormat="1" ht="31.5" outlineLevel="6">
      <c r="A205" s="44" t="s">
        <v>99</v>
      </c>
      <c r="B205" s="45" t="s">
        <v>62</v>
      </c>
      <c r="C205" s="45" t="s">
        <v>286</v>
      </c>
      <c r="D205" s="45" t="s">
        <v>100</v>
      </c>
      <c r="E205" s="45"/>
      <c r="F205" s="75">
        <v>8519.6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5">
        <v>1233.693</v>
      </c>
      <c r="Y205" s="92">
        <f t="shared" si="22"/>
        <v>14.480644631203344</v>
      </c>
      <c r="Z205" s="100"/>
    </row>
    <row r="206" spans="1:26" s="24" customFormat="1" ht="63" outlineLevel="6">
      <c r="A206" s="47" t="s">
        <v>220</v>
      </c>
      <c r="B206" s="19" t="s">
        <v>62</v>
      </c>
      <c r="C206" s="19" t="s">
        <v>287</v>
      </c>
      <c r="D206" s="19" t="s">
        <v>5</v>
      </c>
      <c r="E206" s="19"/>
      <c r="F206" s="73">
        <f>F207</f>
        <v>8700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73">
        <f>X207</f>
        <v>1818.5</v>
      </c>
      <c r="Y206" s="92">
        <f t="shared" si="22"/>
        <v>20.902298850574713</v>
      </c>
      <c r="Z206" s="100"/>
    </row>
    <row r="207" spans="1:26" s="24" customFormat="1" ht="15.75" outlineLevel="6">
      <c r="A207" s="44" t="s">
        <v>120</v>
      </c>
      <c r="B207" s="45" t="s">
        <v>62</v>
      </c>
      <c r="C207" s="45" t="s">
        <v>287</v>
      </c>
      <c r="D207" s="45" t="s">
        <v>119</v>
      </c>
      <c r="E207" s="45"/>
      <c r="F207" s="75">
        <v>8700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128">
        <v>1818.5</v>
      </c>
      <c r="Y207" s="92">
        <f t="shared" si="22"/>
        <v>20.902298850574713</v>
      </c>
      <c r="Z207" s="100"/>
    </row>
    <row r="208" spans="1:26" s="24" customFormat="1" ht="31.5" outlineLevel="6">
      <c r="A208" s="76" t="s">
        <v>206</v>
      </c>
      <c r="B208" s="19" t="s">
        <v>62</v>
      </c>
      <c r="C208" s="19" t="s">
        <v>288</v>
      </c>
      <c r="D208" s="19" t="s">
        <v>5</v>
      </c>
      <c r="E208" s="19"/>
      <c r="F208" s="73">
        <f>F209</f>
        <v>9321.6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73">
        <f>X209</f>
        <v>0</v>
      </c>
      <c r="Y208" s="92">
        <v>0</v>
      </c>
      <c r="Z208" s="100"/>
    </row>
    <row r="209" spans="1:26" s="24" customFormat="1" ht="15.75" outlineLevel="6">
      <c r="A209" s="5" t="s">
        <v>95</v>
      </c>
      <c r="B209" s="6" t="s">
        <v>62</v>
      </c>
      <c r="C209" s="6" t="s">
        <v>288</v>
      </c>
      <c r="D209" s="6" t="s">
        <v>96</v>
      </c>
      <c r="E209" s="6"/>
      <c r="F209" s="74">
        <f>F210</f>
        <v>9321.6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74">
        <f>X210</f>
        <v>0</v>
      </c>
      <c r="Y209" s="92">
        <v>0</v>
      </c>
      <c r="Z209" s="100"/>
    </row>
    <row r="210" spans="1:26" s="24" customFormat="1" ht="31.5" outlineLevel="6">
      <c r="A210" s="44" t="s">
        <v>99</v>
      </c>
      <c r="B210" s="45" t="s">
        <v>62</v>
      </c>
      <c r="C210" s="45" t="s">
        <v>288</v>
      </c>
      <c r="D210" s="45" t="s">
        <v>100</v>
      </c>
      <c r="E210" s="45"/>
      <c r="F210" s="75">
        <v>9321.6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5">
        <v>0</v>
      </c>
      <c r="Y210" s="92">
        <v>0</v>
      </c>
      <c r="Z210" s="100"/>
    </row>
    <row r="211" spans="1:26" s="24" customFormat="1" ht="66.75" customHeight="1" outlineLevel="6">
      <c r="A211" s="76" t="s">
        <v>397</v>
      </c>
      <c r="B211" s="19" t="s">
        <v>62</v>
      </c>
      <c r="C211" s="19" t="s">
        <v>396</v>
      </c>
      <c r="D211" s="19" t="s">
        <v>5</v>
      </c>
      <c r="E211" s="19"/>
      <c r="F211" s="73">
        <f>F212</f>
        <v>2330.4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73">
        <f>X212</f>
        <v>1133.369</v>
      </c>
      <c r="Y211" s="92">
        <f aca="true" t="shared" si="31" ref="Y211:Y274">X211/F211*100</f>
        <v>48.63409715070374</v>
      </c>
      <c r="Z211" s="100"/>
    </row>
    <row r="212" spans="1:26" s="24" customFormat="1" ht="15.75" outlineLevel="6">
      <c r="A212" s="5" t="s">
        <v>95</v>
      </c>
      <c r="B212" s="6" t="s">
        <v>62</v>
      </c>
      <c r="C212" s="6" t="s">
        <v>396</v>
      </c>
      <c r="D212" s="6" t="s">
        <v>96</v>
      </c>
      <c r="E212" s="6"/>
      <c r="F212" s="74">
        <f>F213</f>
        <v>2330.4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74">
        <f>X213</f>
        <v>1133.369</v>
      </c>
      <c r="Y212" s="92">
        <f t="shared" si="31"/>
        <v>48.63409715070374</v>
      </c>
      <c r="Z212" s="100"/>
    </row>
    <row r="213" spans="1:26" s="24" customFormat="1" ht="31.5" outlineLevel="6">
      <c r="A213" s="44" t="s">
        <v>99</v>
      </c>
      <c r="B213" s="45" t="s">
        <v>62</v>
      </c>
      <c r="C213" s="83" t="s">
        <v>396</v>
      </c>
      <c r="D213" s="45" t="s">
        <v>100</v>
      </c>
      <c r="E213" s="45"/>
      <c r="F213" s="75">
        <v>2330.4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128">
        <v>1133.369</v>
      </c>
      <c r="Y213" s="92">
        <f t="shared" si="31"/>
        <v>48.63409715070374</v>
      </c>
      <c r="Z213" s="100"/>
    </row>
    <row r="214" spans="1:26" s="24" customFormat="1" ht="47.25" outlineLevel="6">
      <c r="A214" s="8" t="s">
        <v>377</v>
      </c>
      <c r="B214" s="9" t="s">
        <v>62</v>
      </c>
      <c r="C214" s="9" t="s">
        <v>289</v>
      </c>
      <c r="D214" s="9" t="s">
        <v>5</v>
      </c>
      <c r="E214" s="9"/>
      <c r="F214" s="72">
        <f>F215+F218+F221</f>
        <v>8005.2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72">
        <f>X215+X218+X221</f>
        <v>1671</v>
      </c>
      <c r="Y214" s="92">
        <f t="shared" si="31"/>
        <v>20.873931944236247</v>
      </c>
      <c r="Z214" s="100"/>
    </row>
    <row r="215" spans="1:26" s="24" customFormat="1" ht="47.25" outlineLevel="6">
      <c r="A215" s="47" t="s">
        <v>157</v>
      </c>
      <c r="B215" s="19" t="s">
        <v>62</v>
      </c>
      <c r="C215" s="19" t="s">
        <v>293</v>
      </c>
      <c r="D215" s="19" t="s">
        <v>5</v>
      </c>
      <c r="E215" s="19"/>
      <c r="F215" s="73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3">
        <f>X216</f>
        <v>0</v>
      </c>
      <c r="Y215" s="92">
        <v>0</v>
      </c>
      <c r="Z215" s="100"/>
    </row>
    <row r="216" spans="1:26" s="24" customFormat="1" ht="15.75" outlineLevel="6">
      <c r="A216" s="5" t="s">
        <v>95</v>
      </c>
      <c r="B216" s="6" t="s">
        <v>62</v>
      </c>
      <c r="C216" s="6" t="s">
        <v>293</v>
      </c>
      <c r="D216" s="6" t="s">
        <v>96</v>
      </c>
      <c r="E216" s="6"/>
      <c r="F216" s="74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74">
        <f>X217</f>
        <v>0</v>
      </c>
      <c r="Y216" s="92">
        <v>0</v>
      </c>
      <c r="Z216" s="100"/>
    </row>
    <row r="217" spans="1:26" s="24" customFormat="1" ht="31.5" outlineLevel="6">
      <c r="A217" s="44" t="s">
        <v>99</v>
      </c>
      <c r="B217" s="45" t="s">
        <v>62</v>
      </c>
      <c r="C217" s="45" t="s">
        <v>293</v>
      </c>
      <c r="D217" s="45" t="s">
        <v>100</v>
      </c>
      <c r="E217" s="45"/>
      <c r="F217" s="75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5">
        <v>0</v>
      </c>
      <c r="Y217" s="92">
        <v>0</v>
      </c>
      <c r="Z217" s="100"/>
    </row>
    <row r="218" spans="1:26" s="24" customFormat="1" ht="108" customHeight="1" outlineLevel="6">
      <c r="A218" s="47" t="s">
        <v>392</v>
      </c>
      <c r="B218" s="19" t="s">
        <v>62</v>
      </c>
      <c r="C218" s="19" t="s">
        <v>393</v>
      </c>
      <c r="D218" s="19" t="s">
        <v>5</v>
      </c>
      <c r="E218" s="19"/>
      <c r="F218" s="73">
        <f>F219</f>
        <v>6471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3">
        <f>X219</f>
        <v>1336.8</v>
      </c>
      <c r="Y218" s="92">
        <f t="shared" si="31"/>
        <v>20.658321743161796</v>
      </c>
      <c r="Z218" s="100"/>
    </row>
    <row r="219" spans="1:26" s="24" customFormat="1" ht="15.75" outlineLevel="6">
      <c r="A219" s="5" t="s">
        <v>95</v>
      </c>
      <c r="B219" s="6" t="s">
        <v>62</v>
      </c>
      <c r="C219" s="6" t="s">
        <v>393</v>
      </c>
      <c r="D219" s="6" t="s">
        <v>96</v>
      </c>
      <c r="E219" s="6"/>
      <c r="F219" s="74">
        <f>F220</f>
        <v>6471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74">
        <f>X220</f>
        <v>1336.8</v>
      </c>
      <c r="Y219" s="92">
        <f t="shared" si="31"/>
        <v>20.658321743161796</v>
      </c>
      <c r="Z219" s="100"/>
    </row>
    <row r="220" spans="1:26" s="24" customFormat="1" ht="31.5" outlineLevel="6">
      <c r="A220" s="44" t="s">
        <v>99</v>
      </c>
      <c r="B220" s="45" t="s">
        <v>62</v>
      </c>
      <c r="C220" s="45" t="s">
        <v>393</v>
      </c>
      <c r="D220" s="45" t="s">
        <v>100</v>
      </c>
      <c r="E220" s="45"/>
      <c r="F220" s="75">
        <v>6471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5">
        <v>1336.8</v>
      </c>
      <c r="Y220" s="92">
        <f t="shared" si="31"/>
        <v>20.658321743161796</v>
      </c>
      <c r="Z220" s="100"/>
    </row>
    <row r="221" spans="1:26" s="24" customFormat="1" ht="101.25" customHeight="1" outlineLevel="6">
      <c r="A221" s="47" t="s">
        <v>394</v>
      </c>
      <c r="B221" s="19" t="s">
        <v>62</v>
      </c>
      <c r="C221" s="19" t="s">
        <v>395</v>
      </c>
      <c r="D221" s="19" t="s">
        <v>5</v>
      </c>
      <c r="E221" s="19"/>
      <c r="F221" s="73">
        <f>F222</f>
        <v>1534.2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73">
        <f>X222</f>
        <v>334.2</v>
      </c>
      <c r="Y221" s="92">
        <f t="shared" si="31"/>
        <v>21.783339851388344</v>
      </c>
      <c r="Z221" s="100"/>
    </row>
    <row r="222" spans="1:26" s="24" customFormat="1" ht="15.75" outlineLevel="6">
      <c r="A222" s="5" t="s">
        <v>95</v>
      </c>
      <c r="B222" s="6" t="s">
        <v>62</v>
      </c>
      <c r="C222" s="6" t="s">
        <v>395</v>
      </c>
      <c r="D222" s="6" t="s">
        <v>96</v>
      </c>
      <c r="E222" s="6"/>
      <c r="F222" s="74">
        <f>F223</f>
        <v>1534.2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74">
        <f>X223</f>
        <v>334.2</v>
      </c>
      <c r="Y222" s="92">
        <f t="shared" si="31"/>
        <v>21.783339851388344</v>
      </c>
      <c r="Z222" s="100"/>
    </row>
    <row r="223" spans="1:26" s="24" customFormat="1" ht="31.5" outlineLevel="6">
      <c r="A223" s="44" t="s">
        <v>99</v>
      </c>
      <c r="B223" s="45" t="s">
        <v>62</v>
      </c>
      <c r="C223" s="45" t="s">
        <v>395</v>
      </c>
      <c r="D223" s="45" t="s">
        <v>100</v>
      </c>
      <c r="E223" s="45"/>
      <c r="F223" s="75">
        <v>1534.2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5">
        <v>334.2</v>
      </c>
      <c r="Y223" s="92">
        <f t="shared" si="31"/>
        <v>21.783339851388344</v>
      </c>
      <c r="Z223" s="100"/>
    </row>
    <row r="224" spans="1:26" s="24" customFormat="1" ht="15.75" outlineLevel="3">
      <c r="A224" s="8" t="s">
        <v>35</v>
      </c>
      <c r="B224" s="9" t="s">
        <v>11</v>
      </c>
      <c r="C224" s="9" t="s">
        <v>257</v>
      </c>
      <c r="D224" s="9" t="s">
        <v>5</v>
      </c>
      <c r="E224" s="9"/>
      <c r="F224" s="72">
        <f>F225+F230</f>
        <v>310.284</v>
      </c>
      <c r="G224" s="10" t="e">
        <f>G227+#REF!+G230+#REF!</f>
        <v>#REF!</v>
      </c>
      <c r="H224" s="10" t="e">
        <f>H227+#REF!+H230+#REF!</f>
        <v>#REF!</v>
      </c>
      <c r="I224" s="10" t="e">
        <f>I227+#REF!+I230+#REF!</f>
        <v>#REF!</v>
      </c>
      <c r="J224" s="10" t="e">
        <f>J227+#REF!+J230+#REF!</f>
        <v>#REF!</v>
      </c>
      <c r="K224" s="10" t="e">
        <f>K227+#REF!+K230+#REF!</f>
        <v>#REF!</v>
      </c>
      <c r="L224" s="10" t="e">
        <f>L227+#REF!+L230+#REF!</f>
        <v>#REF!</v>
      </c>
      <c r="M224" s="10" t="e">
        <f>M227+#REF!+M230+#REF!</f>
        <v>#REF!</v>
      </c>
      <c r="N224" s="10" t="e">
        <f>N227+#REF!+N230+#REF!</f>
        <v>#REF!</v>
      </c>
      <c r="O224" s="10" t="e">
        <f>O227+#REF!+O230+#REF!</f>
        <v>#REF!</v>
      </c>
      <c r="P224" s="10" t="e">
        <f>P227+#REF!+P230+#REF!</f>
        <v>#REF!</v>
      </c>
      <c r="Q224" s="10" t="e">
        <f>Q227+#REF!+Q230+#REF!</f>
        <v>#REF!</v>
      </c>
      <c r="R224" s="10" t="e">
        <f>R227+#REF!+R230+#REF!</f>
        <v>#REF!</v>
      </c>
      <c r="S224" s="10" t="e">
        <f>S227+#REF!+S230+#REF!</f>
        <v>#REF!</v>
      </c>
      <c r="T224" s="10" t="e">
        <f>T227+#REF!+T230+#REF!</f>
        <v>#REF!</v>
      </c>
      <c r="U224" s="10" t="e">
        <f>U227+#REF!+U230+#REF!</f>
        <v>#REF!</v>
      </c>
      <c r="V224" s="10" t="e">
        <f>V227+#REF!+V230+#REF!</f>
        <v>#REF!</v>
      </c>
      <c r="X224" s="72">
        <f>X225+X230</f>
        <v>109.28399999999999</v>
      </c>
      <c r="Y224" s="92">
        <f t="shared" si="31"/>
        <v>35.220636578102635</v>
      </c>
      <c r="Z224" s="100"/>
    </row>
    <row r="225" spans="1:26" s="24" customFormat="1" ht="31.5" outlineLevel="3">
      <c r="A225" s="22" t="s">
        <v>136</v>
      </c>
      <c r="B225" s="9" t="s">
        <v>11</v>
      </c>
      <c r="C225" s="9" t="s">
        <v>258</v>
      </c>
      <c r="D225" s="9" t="s">
        <v>5</v>
      </c>
      <c r="E225" s="9"/>
      <c r="F225" s="72">
        <f>F226</f>
        <v>179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X225" s="72">
        <f>X226</f>
        <v>28</v>
      </c>
      <c r="Y225" s="92">
        <f t="shared" si="31"/>
        <v>15.64245810055866</v>
      </c>
      <c r="Z225" s="100"/>
    </row>
    <row r="226" spans="1:26" s="24" customFormat="1" ht="31.5" outlineLevel="3">
      <c r="A226" s="22" t="s">
        <v>138</v>
      </c>
      <c r="B226" s="9" t="s">
        <v>11</v>
      </c>
      <c r="C226" s="9" t="s">
        <v>258</v>
      </c>
      <c r="D226" s="9" t="s">
        <v>5</v>
      </c>
      <c r="E226" s="9"/>
      <c r="F226" s="72">
        <f>F227</f>
        <v>179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X226" s="72">
        <f>X227</f>
        <v>28</v>
      </c>
      <c r="Y226" s="92">
        <f t="shared" si="31"/>
        <v>15.64245810055866</v>
      </c>
      <c r="Z226" s="100"/>
    </row>
    <row r="227" spans="1:26" s="24" customFormat="1" ht="33" customHeight="1" outlineLevel="4">
      <c r="A227" s="57" t="s">
        <v>154</v>
      </c>
      <c r="B227" s="19" t="s">
        <v>11</v>
      </c>
      <c r="C227" s="19" t="s">
        <v>290</v>
      </c>
      <c r="D227" s="19" t="s">
        <v>5</v>
      </c>
      <c r="E227" s="19"/>
      <c r="F227" s="73">
        <f>F228</f>
        <v>179</v>
      </c>
      <c r="G227" s="13">
        <f aca="true" t="shared" si="32" ref="G227:V227">G228</f>
        <v>0</v>
      </c>
      <c r="H227" s="13">
        <f t="shared" si="32"/>
        <v>0</v>
      </c>
      <c r="I227" s="13">
        <f t="shared" si="32"/>
        <v>0</v>
      </c>
      <c r="J227" s="13">
        <f t="shared" si="32"/>
        <v>0</v>
      </c>
      <c r="K227" s="13">
        <f t="shared" si="32"/>
        <v>0</v>
      </c>
      <c r="L227" s="13">
        <f t="shared" si="32"/>
        <v>0</v>
      </c>
      <c r="M227" s="13">
        <f t="shared" si="32"/>
        <v>0</v>
      </c>
      <c r="N227" s="13">
        <f t="shared" si="32"/>
        <v>0</v>
      </c>
      <c r="O227" s="13">
        <f t="shared" si="32"/>
        <v>0</v>
      </c>
      <c r="P227" s="13">
        <f t="shared" si="32"/>
        <v>0</v>
      </c>
      <c r="Q227" s="13">
        <f t="shared" si="32"/>
        <v>0</v>
      </c>
      <c r="R227" s="13">
        <f t="shared" si="32"/>
        <v>0</v>
      </c>
      <c r="S227" s="13">
        <f t="shared" si="32"/>
        <v>0</v>
      </c>
      <c r="T227" s="13">
        <f t="shared" si="32"/>
        <v>0</v>
      </c>
      <c r="U227" s="13">
        <f t="shared" si="32"/>
        <v>0</v>
      </c>
      <c r="V227" s="13">
        <f t="shared" si="32"/>
        <v>0</v>
      </c>
      <c r="X227" s="73">
        <f>X228</f>
        <v>28</v>
      </c>
      <c r="Y227" s="92">
        <v>0</v>
      </c>
      <c r="Z227" s="100"/>
    </row>
    <row r="228" spans="1:26" s="24" customFormat="1" ht="15.75" outlineLevel="5">
      <c r="A228" s="5" t="s">
        <v>95</v>
      </c>
      <c r="B228" s="6" t="s">
        <v>11</v>
      </c>
      <c r="C228" s="6" t="s">
        <v>290</v>
      </c>
      <c r="D228" s="6" t="s">
        <v>96</v>
      </c>
      <c r="E228" s="6"/>
      <c r="F228" s="74">
        <f>F229</f>
        <v>179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74">
        <f>X229</f>
        <v>28</v>
      </c>
      <c r="Y228" s="92">
        <v>0</v>
      </c>
      <c r="Z228" s="100"/>
    </row>
    <row r="229" spans="1:26" s="24" customFormat="1" ht="31.5" outlineLevel="5">
      <c r="A229" s="44" t="s">
        <v>99</v>
      </c>
      <c r="B229" s="45" t="s">
        <v>11</v>
      </c>
      <c r="C229" s="45" t="s">
        <v>290</v>
      </c>
      <c r="D229" s="45" t="s">
        <v>100</v>
      </c>
      <c r="E229" s="45"/>
      <c r="F229" s="75">
        <v>179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5">
        <v>28</v>
      </c>
      <c r="Y229" s="92">
        <f t="shared" si="31"/>
        <v>15.64245810055866</v>
      </c>
      <c r="Z229" s="100"/>
    </row>
    <row r="230" spans="1:26" s="24" customFormat="1" ht="15.75" outlineLevel="5">
      <c r="A230" s="62" t="s">
        <v>146</v>
      </c>
      <c r="B230" s="9" t="s">
        <v>11</v>
      </c>
      <c r="C230" s="9" t="s">
        <v>257</v>
      </c>
      <c r="D230" s="9" t="s">
        <v>5</v>
      </c>
      <c r="E230" s="9"/>
      <c r="F230" s="72">
        <f>F231+F239</f>
        <v>131.284</v>
      </c>
      <c r="G230" s="10" t="e">
        <f>#REF!</f>
        <v>#REF!</v>
      </c>
      <c r="H230" s="10" t="e">
        <f>#REF!</f>
        <v>#REF!</v>
      </c>
      <c r="I230" s="10" t="e">
        <f>#REF!</f>
        <v>#REF!</v>
      </c>
      <c r="J230" s="10" t="e">
        <f>#REF!</f>
        <v>#REF!</v>
      </c>
      <c r="K230" s="10" t="e">
        <f>#REF!</f>
        <v>#REF!</v>
      </c>
      <c r="L230" s="10" t="e">
        <f>#REF!</f>
        <v>#REF!</v>
      </c>
      <c r="M230" s="10" t="e">
        <f>#REF!</f>
        <v>#REF!</v>
      </c>
      <c r="N230" s="10" t="e">
        <f>#REF!</f>
        <v>#REF!</v>
      </c>
      <c r="O230" s="10" t="e">
        <f>#REF!</f>
        <v>#REF!</v>
      </c>
      <c r="P230" s="10" t="e">
        <f>#REF!</f>
        <v>#REF!</v>
      </c>
      <c r="Q230" s="10" t="e">
        <f>#REF!</f>
        <v>#REF!</v>
      </c>
      <c r="R230" s="10" t="e">
        <f>#REF!</f>
        <v>#REF!</v>
      </c>
      <c r="S230" s="10" t="e">
        <f>#REF!</f>
        <v>#REF!</v>
      </c>
      <c r="T230" s="10" t="e">
        <f>#REF!</f>
        <v>#REF!</v>
      </c>
      <c r="U230" s="10" t="e">
        <f>#REF!</f>
        <v>#REF!</v>
      </c>
      <c r="V230" s="10" t="e">
        <f>#REF!</f>
        <v>#REF!</v>
      </c>
      <c r="X230" s="72">
        <f>X231+X239</f>
        <v>81.28399999999999</v>
      </c>
      <c r="Y230" s="92">
        <v>0</v>
      </c>
      <c r="Z230" s="100"/>
    </row>
    <row r="231" spans="1:26" s="24" customFormat="1" ht="33" customHeight="1" outlineLevel="5">
      <c r="A231" s="47" t="s">
        <v>228</v>
      </c>
      <c r="B231" s="19" t="s">
        <v>11</v>
      </c>
      <c r="C231" s="19" t="s">
        <v>291</v>
      </c>
      <c r="D231" s="19" t="s">
        <v>5</v>
      </c>
      <c r="E231" s="19"/>
      <c r="F231" s="73">
        <f>F232+F235+F237</f>
        <v>131.284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73">
        <f>X232+X235+X237</f>
        <v>81.28399999999999</v>
      </c>
      <c r="Y231" s="92">
        <v>0</v>
      </c>
      <c r="Z231" s="100"/>
    </row>
    <row r="232" spans="1:26" s="24" customFormat="1" ht="53.25" customHeight="1" outlineLevel="5">
      <c r="A232" s="5" t="s">
        <v>155</v>
      </c>
      <c r="B232" s="6" t="s">
        <v>11</v>
      </c>
      <c r="C232" s="6" t="s">
        <v>292</v>
      </c>
      <c r="D232" s="6" t="s">
        <v>5</v>
      </c>
      <c r="E232" s="6"/>
      <c r="F232" s="74">
        <f>F233</f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74">
        <f>X233</f>
        <v>0</v>
      </c>
      <c r="Y232" s="92">
        <f t="shared" si="31"/>
        <v>0</v>
      </c>
      <c r="Z232" s="100"/>
    </row>
    <row r="233" spans="1:26" s="24" customFormat="1" ht="15.75" outlineLevel="5">
      <c r="A233" s="101" t="s">
        <v>95</v>
      </c>
      <c r="B233" s="102" t="s">
        <v>11</v>
      </c>
      <c r="C233" s="102" t="s">
        <v>292</v>
      </c>
      <c r="D233" s="102" t="s">
        <v>96</v>
      </c>
      <c r="E233" s="102"/>
      <c r="F233" s="104">
        <f>F234</f>
        <v>50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6"/>
      <c r="X233" s="104">
        <f>X234</f>
        <v>0</v>
      </c>
      <c r="Y233" s="92">
        <f t="shared" si="31"/>
        <v>0</v>
      </c>
      <c r="Z233" s="100"/>
    </row>
    <row r="234" spans="1:26" s="24" customFormat="1" ht="31.5" outlineLevel="5">
      <c r="A234" s="44" t="s">
        <v>99</v>
      </c>
      <c r="B234" s="45" t="s">
        <v>11</v>
      </c>
      <c r="C234" s="45" t="s">
        <v>292</v>
      </c>
      <c r="D234" s="45" t="s">
        <v>100</v>
      </c>
      <c r="E234" s="45"/>
      <c r="F234" s="75"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5">
        <v>0</v>
      </c>
      <c r="Y234" s="92">
        <f t="shared" si="31"/>
        <v>0</v>
      </c>
      <c r="Z234" s="100"/>
    </row>
    <row r="235" spans="1:26" s="24" customFormat="1" ht="31.5" outlineLevel="5">
      <c r="A235" s="5" t="s">
        <v>156</v>
      </c>
      <c r="B235" s="6" t="s">
        <v>11</v>
      </c>
      <c r="C235" s="6" t="s">
        <v>399</v>
      </c>
      <c r="D235" s="6" t="s">
        <v>5</v>
      </c>
      <c r="E235" s="6"/>
      <c r="F235" s="74">
        <f>F236</f>
        <v>50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74">
        <f>X236</f>
        <v>50</v>
      </c>
      <c r="Y235" s="92">
        <f t="shared" si="31"/>
        <v>100</v>
      </c>
      <c r="Z235" s="100"/>
    </row>
    <row r="236" spans="1:26" s="24" customFormat="1" ht="94.5" outlineLevel="5">
      <c r="A236" s="84" t="s">
        <v>400</v>
      </c>
      <c r="B236" s="83" t="s">
        <v>11</v>
      </c>
      <c r="C236" s="83" t="s">
        <v>399</v>
      </c>
      <c r="D236" s="83" t="s">
        <v>381</v>
      </c>
      <c r="E236" s="83"/>
      <c r="F236" s="85">
        <v>50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85">
        <v>50</v>
      </c>
      <c r="Y236" s="92">
        <f t="shared" si="31"/>
        <v>100</v>
      </c>
      <c r="Z236" s="100"/>
    </row>
    <row r="237" spans="1:26" s="24" customFormat="1" ht="31.5" outlineLevel="5">
      <c r="A237" s="5" t="s">
        <v>207</v>
      </c>
      <c r="B237" s="6" t="s">
        <v>11</v>
      </c>
      <c r="C237" s="6" t="s">
        <v>398</v>
      </c>
      <c r="D237" s="6" t="s">
        <v>5</v>
      </c>
      <c r="E237" s="6"/>
      <c r="F237" s="74">
        <f>F238</f>
        <v>31.284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74">
        <f>X238</f>
        <v>31.284</v>
      </c>
      <c r="Y237" s="92">
        <f t="shared" si="31"/>
        <v>100</v>
      </c>
      <c r="Z237" s="100"/>
    </row>
    <row r="238" spans="1:26" s="24" customFormat="1" ht="94.5" outlineLevel="5">
      <c r="A238" s="84" t="s">
        <v>400</v>
      </c>
      <c r="B238" s="83" t="s">
        <v>11</v>
      </c>
      <c r="C238" s="83" t="s">
        <v>398</v>
      </c>
      <c r="D238" s="83" t="s">
        <v>381</v>
      </c>
      <c r="E238" s="83"/>
      <c r="F238" s="85">
        <v>31.284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X238" s="85">
        <v>31.284</v>
      </c>
      <c r="Y238" s="92">
        <f t="shared" si="31"/>
        <v>100</v>
      </c>
      <c r="Z238" s="100"/>
    </row>
    <row r="239" spans="1:26" s="24" customFormat="1" ht="31.5" outlineLevel="5">
      <c r="A239" s="47" t="s">
        <v>118</v>
      </c>
      <c r="B239" s="19" t="s">
        <v>11</v>
      </c>
      <c r="C239" s="19" t="s">
        <v>289</v>
      </c>
      <c r="D239" s="19" t="s">
        <v>5</v>
      </c>
      <c r="E239" s="19"/>
      <c r="F239" s="20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20">
        <f>X240</f>
        <v>0</v>
      </c>
      <c r="Y239" s="92">
        <v>0</v>
      </c>
      <c r="Z239" s="100"/>
    </row>
    <row r="240" spans="1:26" s="24" customFormat="1" ht="47.25" outlineLevel="5">
      <c r="A240" s="5" t="s">
        <v>157</v>
      </c>
      <c r="B240" s="6" t="s">
        <v>11</v>
      </c>
      <c r="C240" s="6" t="s">
        <v>293</v>
      </c>
      <c r="D240" s="6" t="s">
        <v>5</v>
      </c>
      <c r="E240" s="6"/>
      <c r="F240" s="7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7">
        <f>X241</f>
        <v>0</v>
      </c>
      <c r="Y240" s="92">
        <v>0</v>
      </c>
      <c r="Z240" s="100"/>
    </row>
    <row r="241" spans="1:26" s="24" customFormat="1" ht="15.75" outlineLevel="5">
      <c r="A241" s="44" t="s">
        <v>95</v>
      </c>
      <c r="B241" s="45" t="s">
        <v>11</v>
      </c>
      <c r="C241" s="45" t="s">
        <v>293</v>
      </c>
      <c r="D241" s="45" t="s">
        <v>96</v>
      </c>
      <c r="E241" s="45"/>
      <c r="F241" s="46">
        <f>F242</f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X241" s="46">
        <f>X242</f>
        <v>0</v>
      </c>
      <c r="Y241" s="92">
        <v>0</v>
      </c>
      <c r="Z241" s="100"/>
    </row>
    <row r="242" spans="1:26" s="24" customFormat="1" ht="31.5" outlineLevel="5">
      <c r="A242" s="44" t="s">
        <v>99</v>
      </c>
      <c r="B242" s="45" t="s">
        <v>11</v>
      </c>
      <c r="C242" s="45" t="s">
        <v>293</v>
      </c>
      <c r="D242" s="45" t="s">
        <v>100</v>
      </c>
      <c r="E242" s="45"/>
      <c r="F242" s="46"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46">
        <v>0</v>
      </c>
      <c r="Y242" s="92">
        <v>0</v>
      </c>
      <c r="Z242" s="100"/>
    </row>
    <row r="243" spans="1:26" s="24" customFormat="1" ht="18.75" outlineLevel="6">
      <c r="A243" s="16" t="s">
        <v>64</v>
      </c>
      <c r="B243" s="30" t="s">
        <v>55</v>
      </c>
      <c r="C243" s="30" t="s">
        <v>257</v>
      </c>
      <c r="D243" s="30" t="s">
        <v>5</v>
      </c>
      <c r="E243" s="30"/>
      <c r="F243" s="78">
        <f>F272+F244+F250</f>
        <v>21557.05146</v>
      </c>
      <c r="G243" s="18" t="e">
        <f>#REF!+G272</f>
        <v>#REF!</v>
      </c>
      <c r="H243" s="18" t="e">
        <f>#REF!+H272</f>
        <v>#REF!</v>
      </c>
      <c r="I243" s="18" t="e">
        <f>#REF!+I272</f>
        <v>#REF!</v>
      </c>
      <c r="J243" s="18" t="e">
        <f>#REF!+J272</f>
        <v>#REF!</v>
      </c>
      <c r="K243" s="18" t="e">
        <f>#REF!+K272</f>
        <v>#REF!</v>
      </c>
      <c r="L243" s="18" t="e">
        <f>#REF!+L272</f>
        <v>#REF!</v>
      </c>
      <c r="M243" s="18" t="e">
        <f>#REF!+M272</f>
        <v>#REF!</v>
      </c>
      <c r="N243" s="18" t="e">
        <f>#REF!+N272</f>
        <v>#REF!</v>
      </c>
      <c r="O243" s="18" t="e">
        <f>#REF!+O272</f>
        <v>#REF!</v>
      </c>
      <c r="P243" s="18" t="e">
        <f>#REF!+P272</f>
        <v>#REF!</v>
      </c>
      <c r="Q243" s="18" t="e">
        <f>#REF!+Q272</f>
        <v>#REF!</v>
      </c>
      <c r="R243" s="18" t="e">
        <f>#REF!+R272</f>
        <v>#REF!</v>
      </c>
      <c r="S243" s="18" t="e">
        <f>#REF!+S272</f>
        <v>#REF!</v>
      </c>
      <c r="T243" s="18" t="e">
        <f>#REF!+T272</f>
        <v>#REF!</v>
      </c>
      <c r="U243" s="18" t="e">
        <f>#REF!+U272</f>
        <v>#REF!</v>
      </c>
      <c r="V243" s="18" t="e">
        <f>#REF!+V272</f>
        <v>#REF!</v>
      </c>
      <c r="X243" s="78">
        <f>X272+X244+X250</f>
        <v>4364.9846099999995</v>
      </c>
      <c r="Y243" s="92">
        <f t="shared" si="31"/>
        <v>20.24852340358054</v>
      </c>
      <c r="Z243" s="100"/>
    </row>
    <row r="244" spans="1:26" s="24" customFormat="1" ht="18.75" outlineLevel="6">
      <c r="A244" s="62" t="s">
        <v>218</v>
      </c>
      <c r="B244" s="9" t="s">
        <v>216</v>
      </c>
      <c r="C244" s="9" t="s">
        <v>257</v>
      </c>
      <c r="D244" s="9" t="s">
        <v>5</v>
      </c>
      <c r="E244" s="9"/>
      <c r="F244" s="72">
        <f>F245</f>
        <v>3562.30185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72">
        <f>X245</f>
        <v>2708.501</v>
      </c>
      <c r="Y244" s="92">
        <f t="shared" si="31"/>
        <v>76.03232724368937</v>
      </c>
      <c r="Z244" s="100"/>
    </row>
    <row r="245" spans="1:26" s="24" customFormat="1" ht="31.5" outlineLevel="6">
      <c r="A245" s="22" t="s">
        <v>136</v>
      </c>
      <c r="B245" s="9" t="s">
        <v>216</v>
      </c>
      <c r="C245" s="9" t="s">
        <v>258</v>
      </c>
      <c r="D245" s="9" t="s">
        <v>5</v>
      </c>
      <c r="E245" s="9"/>
      <c r="F245" s="72">
        <f>F246</f>
        <v>3562.30185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72">
        <f>X246</f>
        <v>2708.501</v>
      </c>
      <c r="Y245" s="92">
        <f t="shared" si="31"/>
        <v>76.03232724368937</v>
      </c>
      <c r="Z245" s="100"/>
    </row>
    <row r="246" spans="1:26" s="24" customFormat="1" ht="31.5" outlineLevel="6">
      <c r="A246" s="22" t="s">
        <v>138</v>
      </c>
      <c r="B246" s="9" t="s">
        <v>216</v>
      </c>
      <c r="C246" s="9" t="s">
        <v>259</v>
      </c>
      <c r="D246" s="9" t="s">
        <v>5</v>
      </c>
      <c r="E246" s="9"/>
      <c r="F246" s="72">
        <f>F247</f>
        <v>3562.30185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72">
        <f>X247</f>
        <v>2708.501</v>
      </c>
      <c r="Y246" s="92">
        <f t="shared" si="31"/>
        <v>76.03232724368937</v>
      </c>
      <c r="Z246" s="100"/>
    </row>
    <row r="247" spans="1:26" s="24" customFormat="1" ht="18.75" outlineLevel="6">
      <c r="A247" s="77" t="s">
        <v>217</v>
      </c>
      <c r="B247" s="19" t="s">
        <v>216</v>
      </c>
      <c r="C247" s="19" t="s">
        <v>294</v>
      </c>
      <c r="D247" s="19" t="s">
        <v>5</v>
      </c>
      <c r="E247" s="19"/>
      <c r="F247" s="73">
        <f>F248</f>
        <v>3562.30185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73">
        <f>X248</f>
        <v>2708.501</v>
      </c>
      <c r="Y247" s="92">
        <f t="shared" si="31"/>
        <v>76.03232724368937</v>
      </c>
      <c r="Z247" s="100"/>
    </row>
    <row r="248" spans="1:26" s="24" customFormat="1" ht="20.25" customHeight="1" outlineLevel="6">
      <c r="A248" s="5" t="s">
        <v>95</v>
      </c>
      <c r="B248" s="6" t="s">
        <v>216</v>
      </c>
      <c r="C248" s="6" t="s">
        <v>294</v>
      </c>
      <c r="D248" s="6" t="s">
        <v>96</v>
      </c>
      <c r="E248" s="6"/>
      <c r="F248" s="74">
        <f>F249</f>
        <v>3562.30185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74">
        <f>X249</f>
        <v>2708.501</v>
      </c>
      <c r="Y248" s="92">
        <f t="shared" si="31"/>
        <v>76.03232724368937</v>
      </c>
      <c r="Z248" s="100"/>
    </row>
    <row r="249" spans="1:26" s="24" customFormat="1" ht="31.5" outlineLevel="6">
      <c r="A249" s="44" t="s">
        <v>99</v>
      </c>
      <c r="B249" s="45" t="s">
        <v>216</v>
      </c>
      <c r="C249" s="45" t="s">
        <v>294</v>
      </c>
      <c r="D249" s="45" t="s">
        <v>100</v>
      </c>
      <c r="E249" s="45"/>
      <c r="F249" s="75">
        <v>3562.30185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5">
        <v>2708.501</v>
      </c>
      <c r="Y249" s="92">
        <f t="shared" si="31"/>
        <v>76.03232724368937</v>
      </c>
      <c r="Z249" s="100"/>
    </row>
    <row r="250" spans="1:26" s="24" customFormat="1" ht="18.75" outlineLevel="6">
      <c r="A250" s="62" t="s">
        <v>244</v>
      </c>
      <c r="B250" s="9" t="s">
        <v>245</v>
      </c>
      <c r="C250" s="9" t="s">
        <v>257</v>
      </c>
      <c r="D250" s="9" t="s">
        <v>5</v>
      </c>
      <c r="E250" s="45"/>
      <c r="F250" s="72">
        <f>F251</f>
        <v>17962.01961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72">
        <f>X251</f>
        <v>1656.4836099999998</v>
      </c>
      <c r="Y250" s="92">
        <f t="shared" si="31"/>
        <v>9.222145649355518</v>
      </c>
      <c r="Z250" s="100"/>
    </row>
    <row r="251" spans="1:26" s="24" customFormat="1" ht="18.75" outlineLevel="6">
      <c r="A251" s="62" t="s">
        <v>158</v>
      </c>
      <c r="B251" s="9" t="s">
        <v>245</v>
      </c>
      <c r="C251" s="9" t="s">
        <v>257</v>
      </c>
      <c r="D251" s="9" t="s">
        <v>5</v>
      </c>
      <c r="E251" s="45"/>
      <c r="F251" s="72">
        <f>F252</f>
        <v>17962.01961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72">
        <f>X252</f>
        <v>1656.4836099999998</v>
      </c>
      <c r="Y251" s="92">
        <f t="shared" si="31"/>
        <v>9.222145649355518</v>
      </c>
      <c r="Z251" s="100"/>
    </row>
    <row r="252" spans="1:26" s="24" customFormat="1" ht="31.5" outlineLevel="6">
      <c r="A252" s="47" t="s">
        <v>229</v>
      </c>
      <c r="B252" s="19" t="s">
        <v>245</v>
      </c>
      <c r="C252" s="19" t="s">
        <v>295</v>
      </c>
      <c r="D252" s="19" t="s">
        <v>5</v>
      </c>
      <c r="E252" s="19"/>
      <c r="F252" s="73">
        <f>F257+F253+F260+F263+F266+F269</f>
        <v>17962.01961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73">
        <f>X257+X253+X260+X263+X266+X269</f>
        <v>1656.4836099999998</v>
      </c>
      <c r="Y252" s="92">
        <f t="shared" si="31"/>
        <v>9.222145649355518</v>
      </c>
      <c r="Z252" s="100"/>
    </row>
    <row r="253" spans="1:26" s="24" customFormat="1" ht="47.25" outlineLevel="6">
      <c r="A253" s="5" t="s">
        <v>214</v>
      </c>
      <c r="B253" s="6" t="s">
        <v>245</v>
      </c>
      <c r="C253" s="6" t="s">
        <v>296</v>
      </c>
      <c r="D253" s="6" t="s">
        <v>5</v>
      </c>
      <c r="E253" s="6"/>
      <c r="F253" s="74">
        <f>F254</f>
        <v>3554.4309999999996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74">
        <f>X254</f>
        <v>925.06</v>
      </c>
      <c r="Y253" s="92">
        <f t="shared" si="31"/>
        <v>26.025543891553955</v>
      </c>
      <c r="Z253" s="100"/>
    </row>
    <row r="254" spans="1:26" s="24" customFormat="1" ht="18.75" outlineLevel="6">
      <c r="A254" s="101" t="s">
        <v>95</v>
      </c>
      <c r="B254" s="102" t="s">
        <v>245</v>
      </c>
      <c r="C254" s="102" t="s">
        <v>296</v>
      </c>
      <c r="D254" s="102" t="s">
        <v>96</v>
      </c>
      <c r="E254" s="102"/>
      <c r="F254" s="104">
        <f>F256+F255</f>
        <v>3554.4309999999996</v>
      </c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06"/>
      <c r="X254" s="104">
        <f>X256+X255</f>
        <v>925.06</v>
      </c>
      <c r="Y254" s="92">
        <f t="shared" si="31"/>
        <v>26.025543891553955</v>
      </c>
      <c r="Z254" s="100"/>
    </row>
    <row r="255" spans="1:26" s="24" customFormat="1" ht="31.5" outlineLevel="6">
      <c r="A255" s="44" t="s">
        <v>370</v>
      </c>
      <c r="B255" s="45" t="s">
        <v>245</v>
      </c>
      <c r="C255" s="45" t="s">
        <v>296</v>
      </c>
      <c r="D255" s="45" t="s">
        <v>371</v>
      </c>
      <c r="E255" s="45"/>
      <c r="F255" s="75">
        <v>1643.888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5">
        <v>0</v>
      </c>
      <c r="Y255" s="92">
        <f t="shared" si="31"/>
        <v>0</v>
      </c>
      <c r="Z255" s="100"/>
    </row>
    <row r="256" spans="1:26" s="24" customFormat="1" ht="31.5" outlineLevel="6">
      <c r="A256" s="44" t="s">
        <v>99</v>
      </c>
      <c r="B256" s="45" t="s">
        <v>245</v>
      </c>
      <c r="C256" s="45" t="s">
        <v>296</v>
      </c>
      <c r="D256" s="45" t="s">
        <v>100</v>
      </c>
      <c r="E256" s="45"/>
      <c r="F256" s="75">
        <v>1910.543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5">
        <v>925.06</v>
      </c>
      <c r="Y256" s="92">
        <f t="shared" si="31"/>
        <v>48.41869562736876</v>
      </c>
      <c r="Z256" s="100"/>
    </row>
    <row r="257" spans="1:26" s="24" customFormat="1" ht="32.25" customHeight="1" outlineLevel="6">
      <c r="A257" s="5" t="s">
        <v>246</v>
      </c>
      <c r="B257" s="6" t="s">
        <v>245</v>
      </c>
      <c r="C257" s="6" t="s">
        <v>297</v>
      </c>
      <c r="D257" s="6" t="s">
        <v>5</v>
      </c>
      <c r="E257" s="6"/>
      <c r="F257" s="74">
        <f>F258</f>
        <v>770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74">
        <f>X258</f>
        <v>62.106</v>
      </c>
      <c r="Y257" s="92">
        <f t="shared" si="31"/>
        <v>8.065714285714286</v>
      </c>
      <c r="Z257" s="100"/>
    </row>
    <row r="258" spans="1:26" s="24" customFormat="1" ht="18.75" outlineLevel="6">
      <c r="A258" s="101" t="s">
        <v>95</v>
      </c>
      <c r="B258" s="102" t="s">
        <v>245</v>
      </c>
      <c r="C258" s="102" t="s">
        <v>297</v>
      </c>
      <c r="D258" s="102" t="s">
        <v>96</v>
      </c>
      <c r="E258" s="102"/>
      <c r="F258" s="104">
        <f>F259</f>
        <v>770</v>
      </c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06"/>
      <c r="X258" s="104">
        <f>X259</f>
        <v>62.106</v>
      </c>
      <c r="Y258" s="92">
        <f t="shared" si="31"/>
        <v>8.065714285714286</v>
      </c>
      <c r="Z258" s="100"/>
    </row>
    <row r="259" spans="1:26" s="24" customFormat="1" ht="31.5" outlineLevel="6">
      <c r="A259" s="44" t="s">
        <v>99</v>
      </c>
      <c r="B259" s="45" t="s">
        <v>245</v>
      </c>
      <c r="C259" s="45" t="s">
        <v>297</v>
      </c>
      <c r="D259" s="45" t="s">
        <v>100</v>
      </c>
      <c r="E259" s="45"/>
      <c r="F259" s="75">
        <v>770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5">
        <v>62.106</v>
      </c>
      <c r="Y259" s="92">
        <f t="shared" si="31"/>
        <v>8.065714285714286</v>
      </c>
      <c r="Z259" s="100"/>
    </row>
    <row r="260" spans="1:26" s="24" customFormat="1" ht="48.75" customHeight="1" outlineLevel="6">
      <c r="A260" s="5" t="s">
        <v>402</v>
      </c>
      <c r="B260" s="6" t="s">
        <v>245</v>
      </c>
      <c r="C260" s="6" t="s">
        <v>401</v>
      </c>
      <c r="D260" s="6" t="s">
        <v>5</v>
      </c>
      <c r="E260" s="6"/>
      <c r="F260" s="74">
        <f>F261</f>
        <v>535.454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74">
        <f>X261</f>
        <v>535.454</v>
      </c>
      <c r="Y260" s="92">
        <f t="shared" si="31"/>
        <v>100</v>
      </c>
      <c r="Z260" s="100"/>
    </row>
    <row r="261" spans="1:26" s="24" customFormat="1" ht="18.75" outlineLevel="6">
      <c r="A261" s="101" t="s">
        <v>95</v>
      </c>
      <c r="B261" s="102" t="s">
        <v>245</v>
      </c>
      <c r="C261" s="102" t="s">
        <v>401</v>
      </c>
      <c r="D261" s="102" t="s">
        <v>96</v>
      </c>
      <c r="E261" s="102"/>
      <c r="F261" s="104">
        <f>F262</f>
        <v>535.454</v>
      </c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06"/>
      <c r="X261" s="104">
        <f>X262</f>
        <v>535.454</v>
      </c>
      <c r="Y261" s="92">
        <v>0</v>
      </c>
      <c r="Z261" s="100"/>
    </row>
    <row r="262" spans="1:26" s="24" customFormat="1" ht="31.5" outlineLevel="6">
      <c r="A262" s="44" t="s">
        <v>370</v>
      </c>
      <c r="B262" s="45" t="s">
        <v>245</v>
      </c>
      <c r="C262" s="45" t="s">
        <v>401</v>
      </c>
      <c r="D262" s="45" t="s">
        <v>371</v>
      </c>
      <c r="E262" s="45"/>
      <c r="F262" s="75">
        <v>535.454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85">
        <v>535.454</v>
      </c>
      <c r="Y262" s="92">
        <v>0</v>
      </c>
      <c r="Z262" s="100"/>
    </row>
    <row r="263" spans="1:26" s="24" customFormat="1" ht="54" customHeight="1" outlineLevel="6">
      <c r="A263" s="5" t="s">
        <v>405</v>
      </c>
      <c r="B263" s="6" t="s">
        <v>245</v>
      </c>
      <c r="C263" s="6" t="s">
        <v>403</v>
      </c>
      <c r="D263" s="6" t="s">
        <v>5</v>
      </c>
      <c r="E263" s="6"/>
      <c r="F263" s="74">
        <f>F264</f>
        <v>10374.616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X263" s="74">
        <f>X264</f>
        <v>0</v>
      </c>
      <c r="Y263" s="92">
        <v>0</v>
      </c>
      <c r="Z263" s="100"/>
    </row>
    <row r="264" spans="1:26" s="24" customFormat="1" ht="18.75" outlineLevel="6">
      <c r="A264" s="101" t="s">
        <v>407</v>
      </c>
      <c r="B264" s="102" t="s">
        <v>245</v>
      </c>
      <c r="C264" s="102" t="s">
        <v>403</v>
      </c>
      <c r="D264" s="102" t="s">
        <v>406</v>
      </c>
      <c r="E264" s="102"/>
      <c r="F264" s="104">
        <f>F265</f>
        <v>10374.616</v>
      </c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06"/>
      <c r="X264" s="104">
        <f>X265</f>
        <v>0</v>
      </c>
      <c r="Y264" s="92">
        <v>0</v>
      </c>
      <c r="Z264" s="100"/>
    </row>
    <row r="265" spans="1:26" s="24" customFormat="1" ht="33.75" customHeight="1" outlineLevel="6">
      <c r="A265" s="44" t="s">
        <v>408</v>
      </c>
      <c r="B265" s="45" t="s">
        <v>245</v>
      </c>
      <c r="C265" s="45" t="s">
        <v>403</v>
      </c>
      <c r="D265" s="45" t="s">
        <v>404</v>
      </c>
      <c r="E265" s="45"/>
      <c r="F265" s="75">
        <v>10374.616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X265" s="85">
        <v>0</v>
      </c>
      <c r="Y265" s="92">
        <v>0</v>
      </c>
      <c r="Z265" s="100"/>
    </row>
    <row r="266" spans="1:26" s="24" customFormat="1" ht="33" customHeight="1" outlineLevel="6">
      <c r="A266" s="5" t="s">
        <v>410</v>
      </c>
      <c r="B266" s="6" t="s">
        <v>245</v>
      </c>
      <c r="C266" s="6" t="s">
        <v>409</v>
      </c>
      <c r="D266" s="6" t="s">
        <v>5</v>
      </c>
      <c r="E266" s="6"/>
      <c r="F266" s="74">
        <f>F267</f>
        <v>133.86361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X266" s="74">
        <f>X267</f>
        <v>133.86361</v>
      </c>
      <c r="Y266" s="92">
        <f t="shared" si="31"/>
        <v>100</v>
      </c>
      <c r="Z266" s="100"/>
    </row>
    <row r="267" spans="1:26" s="24" customFormat="1" ht="19.5" customHeight="1" outlineLevel="6">
      <c r="A267" s="101" t="s">
        <v>95</v>
      </c>
      <c r="B267" s="102" t="s">
        <v>245</v>
      </c>
      <c r="C267" s="102" t="s">
        <v>409</v>
      </c>
      <c r="D267" s="102" t="s">
        <v>96</v>
      </c>
      <c r="E267" s="102"/>
      <c r="F267" s="104">
        <f>F268</f>
        <v>133.86361</v>
      </c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06"/>
      <c r="X267" s="104">
        <f>X268</f>
        <v>133.86361</v>
      </c>
      <c r="Y267" s="92">
        <f t="shared" si="31"/>
        <v>100</v>
      </c>
      <c r="Z267" s="100"/>
    </row>
    <row r="268" spans="1:26" s="24" customFormat="1" ht="33.75" customHeight="1" outlineLevel="6">
      <c r="A268" s="44" t="s">
        <v>370</v>
      </c>
      <c r="B268" s="45" t="s">
        <v>245</v>
      </c>
      <c r="C268" s="45" t="s">
        <v>409</v>
      </c>
      <c r="D268" s="45" t="s">
        <v>371</v>
      </c>
      <c r="E268" s="45"/>
      <c r="F268" s="75">
        <v>133.86361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X268" s="85">
        <v>133.86361</v>
      </c>
      <c r="Y268" s="92">
        <f t="shared" si="31"/>
        <v>100</v>
      </c>
      <c r="Z268" s="100"/>
    </row>
    <row r="269" spans="1:26" s="24" customFormat="1" ht="51" customHeight="1" outlineLevel="6">
      <c r="A269" s="5" t="s">
        <v>412</v>
      </c>
      <c r="B269" s="6" t="s">
        <v>245</v>
      </c>
      <c r="C269" s="6" t="s">
        <v>411</v>
      </c>
      <c r="D269" s="6" t="s">
        <v>5</v>
      </c>
      <c r="E269" s="6"/>
      <c r="F269" s="74">
        <f>F270</f>
        <v>2593.655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X269" s="74">
        <f>X270</f>
        <v>0</v>
      </c>
      <c r="Y269" s="92">
        <f t="shared" si="31"/>
        <v>0</v>
      </c>
      <c r="Z269" s="100"/>
    </row>
    <row r="270" spans="1:26" s="24" customFormat="1" ht="16.5" customHeight="1" outlineLevel="6">
      <c r="A270" s="101" t="s">
        <v>407</v>
      </c>
      <c r="B270" s="102" t="s">
        <v>245</v>
      </c>
      <c r="C270" s="102" t="s">
        <v>411</v>
      </c>
      <c r="D270" s="102" t="s">
        <v>406</v>
      </c>
      <c r="E270" s="102"/>
      <c r="F270" s="104">
        <f>F271</f>
        <v>2593.655</v>
      </c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06"/>
      <c r="X270" s="104">
        <f>X271</f>
        <v>0</v>
      </c>
      <c r="Y270" s="92">
        <f t="shared" si="31"/>
        <v>0</v>
      </c>
      <c r="Z270" s="100"/>
    </row>
    <row r="271" spans="1:26" s="24" customFormat="1" ht="33.75" customHeight="1" outlineLevel="6">
      <c r="A271" s="44" t="s">
        <v>408</v>
      </c>
      <c r="B271" s="45" t="s">
        <v>245</v>
      </c>
      <c r="C271" s="45" t="s">
        <v>411</v>
      </c>
      <c r="D271" s="45" t="s">
        <v>404</v>
      </c>
      <c r="E271" s="45"/>
      <c r="F271" s="75">
        <v>2593.655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5">
        <v>0</v>
      </c>
      <c r="Y271" s="92">
        <f t="shared" si="31"/>
        <v>0</v>
      </c>
      <c r="Z271" s="100"/>
    </row>
    <row r="272" spans="1:26" s="24" customFormat="1" ht="17.25" customHeight="1" outlineLevel="3">
      <c r="A272" s="8" t="s">
        <v>36</v>
      </c>
      <c r="B272" s="9" t="s">
        <v>12</v>
      </c>
      <c r="C272" s="9" t="s">
        <v>257</v>
      </c>
      <c r="D272" s="9" t="s">
        <v>5</v>
      </c>
      <c r="E272" s="9"/>
      <c r="F272" s="72">
        <f>F284+F273</f>
        <v>32.73</v>
      </c>
      <c r="G272" s="10" t="e">
        <f>#REF!+G284</f>
        <v>#REF!</v>
      </c>
      <c r="H272" s="10" t="e">
        <f>#REF!+H284</f>
        <v>#REF!</v>
      </c>
      <c r="I272" s="10" t="e">
        <f>#REF!+I284</f>
        <v>#REF!</v>
      </c>
      <c r="J272" s="10" t="e">
        <f>#REF!+J284</f>
        <v>#REF!</v>
      </c>
      <c r="K272" s="10" t="e">
        <f>#REF!+K284</f>
        <v>#REF!</v>
      </c>
      <c r="L272" s="10" t="e">
        <f>#REF!+L284</f>
        <v>#REF!</v>
      </c>
      <c r="M272" s="10" t="e">
        <f>#REF!+M284</f>
        <v>#REF!</v>
      </c>
      <c r="N272" s="10" t="e">
        <f>#REF!+N284</f>
        <v>#REF!</v>
      </c>
      <c r="O272" s="10" t="e">
        <f>#REF!+O284</f>
        <v>#REF!</v>
      </c>
      <c r="P272" s="10" t="e">
        <f>#REF!+P284</f>
        <v>#REF!</v>
      </c>
      <c r="Q272" s="10" t="e">
        <f>#REF!+Q284</f>
        <v>#REF!</v>
      </c>
      <c r="R272" s="10" t="e">
        <f>#REF!+R284</f>
        <v>#REF!</v>
      </c>
      <c r="S272" s="10" t="e">
        <f>#REF!+S284</f>
        <v>#REF!</v>
      </c>
      <c r="T272" s="10" t="e">
        <f>#REF!+T284</f>
        <v>#REF!</v>
      </c>
      <c r="U272" s="10" t="e">
        <f>#REF!+U284</f>
        <v>#REF!</v>
      </c>
      <c r="V272" s="10" t="e">
        <f>#REF!+V284</f>
        <v>#REF!</v>
      </c>
      <c r="X272" s="72">
        <f>X284+X273</f>
        <v>0</v>
      </c>
      <c r="Y272" s="92">
        <f t="shared" si="31"/>
        <v>0</v>
      </c>
      <c r="Z272" s="100"/>
    </row>
    <row r="273" spans="1:26" s="24" customFormat="1" ht="17.25" customHeight="1" outlineLevel="3">
      <c r="A273" s="22" t="s">
        <v>136</v>
      </c>
      <c r="B273" s="9" t="s">
        <v>12</v>
      </c>
      <c r="C273" s="9" t="s">
        <v>258</v>
      </c>
      <c r="D273" s="9" t="s">
        <v>5</v>
      </c>
      <c r="E273" s="9"/>
      <c r="F273" s="72">
        <f>F274</f>
        <v>32.73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X273" s="72">
        <f>X274</f>
        <v>0</v>
      </c>
      <c r="Y273" s="92">
        <f t="shared" si="31"/>
        <v>0</v>
      </c>
      <c r="Z273" s="100"/>
    </row>
    <row r="274" spans="1:26" s="24" customFormat="1" ht="17.25" customHeight="1" outlineLevel="3">
      <c r="A274" s="22" t="s">
        <v>138</v>
      </c>
      <c r="B274" s="9" t="s">
        <v>12</v>
      </c>
      <c r="C274" s="9" t="s">
        <v>259</v>
      </c>
      <c r="D274" s="9" t="s">
        <v>5</v>
      </c>
      <c r="E274" s="9"/>
      <c r="F274" s="72">
        <f>F275+F281</f>
        <v>32.73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X274" s="72">
        <f>X275+X281</f>
        <v>0</v>
      </c>
      <c r="Y274" s="92">
        <f t="shared" si="31"/>
        <v>0</v>
      </c>
      <c r="Z274" s="100"/>
    </row>
    <row r="275" spans="1:26" s="24" customFormat="1" ht="50.25" customHeight="1" outlineLevel="3">
      <c r="A275" s="57" t="s">
        <v>195</v>
      </c>
      <c r="B275" s="19" t="s">
        <v>12</v>
      </c>
      <c r="C275" s="19" t="s">
        <v>298</v>
      </c>
      <c r="D275" s="19" t="s">
        <v>5</v>
      </c>
      <c r="E275" s="19"/>
      <c r="F275" s="73">
        <f>F276+F279</f>
        <v>0.73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X275" s="73">
        <f>X276+X279</f>
        <v>0</v>
      </c>
      <c r="Y275" s="92">
        <f aca="true" t="shared" si="33" ref="Y275:Y336">X275/F275*100</f>
        <v>0</v>
      </c>
      <c r="Z275" s="100"/>
    </row>
    <row r="276" spans="1:26" s="24" customFormat="1" ht="18" customHeight="1" outlineLevel="3">
      <c r="A276" s="5" t="s">
        <v>94</v>
      </c>
      <c r="B276" s="6" t="s">
        <v>12</v>
      </c>
      <c r="C276" s="6" t="s">
        <v>298</v>
      </c>
      <c r="D276" s="6" t="s">
        <v>93</v>
      </c>
      <c r="E276" s="6"/>
      <c r="F276" s="74">
        <f>F277+F278</f>
        <v>0.61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74">
        <f>X277+X278</f>
        <v>0</v>
      </c>
      <c r="Y276" s="92">
        <f t="shared" si="33"/>
        <v>0</v>
      </c>
      <c r="Z276" s="100"/>
    </row>
    <row r="277" spans="1:26" s="24" customFormat="1" ht="17.25" customHeight="1" outlineLevel="3">
      <c r="A277" s="44" t="s">
        <v>250</v>
      </c>
      <c r="B277" s="45" t="s">
        <v>12</v>
      </c>
      <c r="C277" s="45" t="s">
        <v>298</v>
      </c>
      <c r="D277" s="45" t="s">
        <v>91</v>
      </c>
      <c r="E277" s="45"/>
      <c r="F277" s="75">
        <v>0.47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85">
        <v>0</v>
      </c>
      <c r="Y277" s="92">
        <f t="shared" si="33"/>
        <v>0</v>
      </c>
      <c r="Z277" s="100"/>
    </row>
    <row r="278" spans="1:26" s="24" customFormat="1" ht="50.25" customHeight="1" outlineLevel="3">
      <c r="A278" s="44" t="s">
        <v>251</v>
      </c>
      <c r="B278" s="45" t="s">
        <v>12</v>
      </c>
      <c r="C278" s="45" t="s">
        <v>298</v>
      </c>
      <c r="D278" s="45" t="s">
        <v>252</v>
      </c>
      <c r="E278" s="45"/>
      <c r="F278" s="75">
        <v>0.14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5">
        <v>0</v>
      </c>
      <c r="Y278" s="92">
        <f t="shared" si="33"/>
        <v>0</v>
      </c>
      <c r="Z278" s="100"/>
    </row>
    <row r="279" spans="1:26" s="24" customFormat="1" ht="17.25" customHeight="1" outlineLevel="3">
      <c r="A279" s="5" t="s">
        <v>95</v>
      </c>
      <c r="B279" s="6" t="s">
        <v>12</v>
      </c>
      <c r="C279" s="6" t="s">
        <v>298</v>
      </c>
      <c r="D279" s="6" t="s">
        <v>96</v>
      </c>
      <c r="E279" s="6"/>
      <c r="F279" s="74">
        <f>F280</f>
        <v>0.12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74">
        <f>X280</f>
        <v>0</v>
      </c>
      <c r="Y279" s="92">
        <f t="shared" si="33"/>
        <v>0</v>
      </c>
      <c r="Z279" s="100"/>
    </row>
    <row r="280" spans="1:26" s="24" customFormat="1" ht="17.25" customHeight="1" outlineLevel="3">
      <c r="A280" s="44" t="s">
        <v>99</v>
      </c>
      <c r="B280" s="45" t="s">
        <v>12</v>
      </c>
      <c r="C280" s="45" t="s">
        <v>298</v>
      </c>
      <c r="D280" s="45" t="s">
        <v>100</v>
      </c>
      <c r="E280" s="45"/>
      <c r="F280" s="75">
        <v>0.12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5">
        <v>0</v>
      </c>
      <c r="Y280" s="92">
        <f t="shared" si="33"/>
        <v>0</v>
      </c>
      <c r="Z280" s="100"/>
    </row>
    <row r="281" spans="1:26" s="24" customFormat="1" ht="17.25" customHeight="1" outlineLevel="3">
      <c r="A281" s="47" t="s">
        <v>215</v>
      </c>
      <c r="B281" s="19" t="s">
        <v>12</v>
      </c>
      <c r="C281" s="19" t="s">
        <v>299</v>
      </c>
      <c r="D281" s="19" t="s">
        <v>5</v>
      </c>
      <c r="E281" s="19"/>
      <c r="F281" s="20">
        <f>F282</f>
        <v>32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20">
        <f>X282</f>
        <v>0</v>
      </c>
      <c r="Y281" s="92">
        <f t="shared" si="33"/>
        <v>0</v>
      </c>
      <c r="Z281" s="100"/>
    </row>
    <row r="282" spans="1:26" s="24" customFormat="1" ht="17.25" customHeight="1" outlineLevel="3">
      <c r="A282" s="5" t="s">
        <v>95</v>
      </c>
      <c r="B282" s="6" t="s">
        <v>12</v>
      </c>
      <c r="C282" s="6" t="s">
        <v>299</v>
      </c>
      <c r="D282" s="6" t="s">
        <v>96</v>
      </c>
      <c r="E282" s="6"/>
      <c r="F282" s="7">
        <f>F283</f>
        <v>32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7">
        <f>X283</f>
        <v>0</v>
      </c>
      <c r="Y282" s="92">
        <f t="shared" si="33"/>
        <v>0</v>
      </c>
      <c r="Z282" s="100"/>
    </row>
    <row r="283" spans="1:26" s="24" customFormat="1" ht="17.25" customHeight="1" outlineLevel="3">
      <c r="A283" s="44" t="s">
        <v>99</v>
      </c>
      <c r="B283" s="45" t="s">
        <v>12</v>
      </c>
      <c r="C283" s="45" t="s">
        <v>299</v>
      </c>
      <c r="D283" s="45" t="s">
        <v>100</v>
      </c>
      <c r="E283" s="45"/>
      <c r="F283" s="46">
        <v>32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99">
        <v>0</v>
      </c>
      <c r="Y283" s="92">
        <v>0</v>
      </c>
      <c r="Z283" s="100"/>
    </row>
    <row r="284" spans="1:26" s="24" customFormat="1" ht="15.75" outlineLevel="4">
      <c r="A284" s="62" t="s">
        <v>158</v>
      </c>
      <c r="B284" s="9" t="s">
        <v>12</v>
      </c>
      <c r="C284" s="9" t="s">
        <v>257</v>
      </c>
      <c r="D284" s="9" t="s">
        <v>5</v>
      </c>
      <c r="E284" s="9"/>
      <c r="F284" s="72">
        <f>F285</f>
        <v>0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 t="e">
        <f>#REF!</f>
        <v>#REF!</v>
      </c>
      <c r="N284" s="13" t="e">
        <f>#REF!</f>
        <v>#REF!</v>
      </c>
      <c r="O284" s="13" t="e">
        <f>#REF!</f>
        <v>#REF!</v>
      </c>
      <c r="P284" s="13" t="e">
        <f>#REF!</f>
        <v>#REF!</v>
      </c>
      <c r="Q284" s="13" t="e">
        <f>#REF!</f>
        <v>#REF!</v>
      </c>
      <c r="R284" s="13" t="e">
        <f>#REF!</f>
        <v>#REF!</v>
      </c>
      <c r="S284" s="13" t="e">
        <f>#REF!</f>
        <v>#REF!</v>
      </c>
      <c r="T284" s="13" t="e">
        <f>#REF!</f>
        <v>#REF!</v>
      </c>
      <c r="U284" s="13" t="e">
        <f>#REF!</f>
        <v>#REF!</v>
      </c>
      <c r="V284" s="13" t="e">
        <f>#REF!</f>
        <v>#REF!</v>
      </c>
      <c r="X284" s="72">
        <f>X285</f>
        <v>0</v>
      </c>
      <c r="Y284" s="92">
        <v>0</v>
      </c>
      <c r="Z284" s="100"/>
    </row>
    <row r="285" spans="1:26" s="24" customFormat="1" ht="31.5" outlineLevel="5">
      <c r="A285" s="47" t="s">
        <v>229</v>
      </c>
      <c r="B285" s="19" t="s">
        <v>12</v>
      </c>
      <c r="C285" s="19" t="s">
        <v>295</v>
      </c>
      <c r="D285" s="19" t="s">
        <v>5</v>
      </c>
      <c r="E285" s="19"/>
      <c r="F285" s="73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73">
        <f>X286</f>
        <v>0</v>
      </c>
      <c r="Y285" s="92">
        <v>0</v>
      </c>
      <c r="Z285" s="100"/>
    </row>
    <row r="286" spans="1:26" s="24" customFormat="1" ht="47.25" outlineLevel="5">
      <c r="A286" s="5" t="s">
        <v>214</v>
      </c>
      <c r="B286" s="6" t="s">
        <v>12</v>
      </c>
      <c r="C286" s="6" t="s">
        <v>300</v>
      </c>
      <c r="D286" s="6" t="s">
        <v>5</v>
      </c>
      <c r="E286" s="6"/>
      <c r="F286" s="74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74">
        <f>X287</f>
        <v>0</v>
      </c>
      <c r="Y286" s="92">
        <v>0</v>
      </c>
      <c r="Z286" s="100"/>
    </row>
    <row r="287" spans="1:26" s="24" customFormat="1" ht="15.75" outlineLevel="5">
      <c r="A287" s="101" t="s">
        <v>95</v>
      </c>
      <c r="B287" s="102" t="s">
        <v>12</v>
      </c>
      <c r="C287" s="102" t="s">
        <v>300</v>
      </c>
      <c r="D287" s="102" t="s">
        <v>96</v>
      </c>
      <c r="E287" s="102"/>
      <c r="F287" s="104">
        <f>F288</f>
        <v>0</v>
      </c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6"/>
      <c r="X287" s="104">
        <f>X288</f>
        <v>0</v>
      </c>
      <c r="Y287" s="92">
        <v>0</v>
      </c>
      <c r="Z287" s="100"/>
    </row>
    <row r="288" spans="1:26" s="24" customFormat="1" ht="31.5" outlineLevel="5">
      <c r="A288" s="44" t="s">
        <v>99</v>
      </c>
      <c r="B288" s="45" t="s">
        <v>12</v>
      </c>
      <c r="C288" s="45" t="s">
        <v>300</v>
      </c>
      <c r="D288" s="45" t="s">
        <v>100</v>
      </c>
      <c r="E288" s="45"/>
      <c r="F288" s="75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75">
        <v>0</v>
      </c>
      <c r="Y288" s="92">
        <v>0</v>
      </c>
      <c r="Z288" s="100"/>
    </row>
    <row r="289" spans="1:26" s="24" customFormat="1" ht="18.75" outlineLevel="6">
      <c r="A289" s="16" t="s">
        <v>54</v>
      </c>
      <c r="B289" s="17" t="s">
        <v>53</v>
      </c>
      <c r="C289" s="17" t="s">
        <v>257</v>
      </c>
      <c r="D289" s="17" t="s">
        <v>5</v>
      </c>
      <c r="E289" s="17"/>
      <c r="F289" s="59">
        <f>F290+F323+F368+F386+F391+F408</f>
        <v>462215.449</v>
      </c>
      <c r="G289" s="18" t="e">
        <f aca="true" t="shared" si="34" ref="G289:V289">G295+G323+G391+G408</f>
        <v>#REF!</v>
      </c>
      <c r="H289" s="18" t="e">
        <f t="shared" si="34"/>
        <v>#REF!</v>
      </c>
      <c r="I289" s="18" t="e">
        <f t="shared" si="34"/>
        <v>#REF!</v>
      </c>
      <c r="J289" s="18" t="e">
        <f t="shared" si="34"/>
        <v>#REF!</v>
      </c>
      <c r="K289" s="18" t="e">
        <f t="shared" si="34"/>
        <v>#REF!</v>
      </c>
      <c r="L289" s="18" t="e">
        <f t="shared" si="34"/>
        <v>#REF!</v>
      </c>
      <c r="M289" s="18" t="e">
        <f t="shared" si="34"/>
        <v>#REF!</v>
      </c>
      <c r="N289" s="18" t="e">
        <f t="shared" si="34"/>
        <v>#REF!</v>
      </c>
      <c r="O289" s="18" t="e">
        <f t="shared" si="34"/>
        <v>#REF!</v>
      </c>
      <c r="P289" s="18" t="e">
        <f t="shared" si="34"/>
        <v>#REF!</v>
      </c>
      <c r="Q289" s="18" t="e">
        <f t="shared" si="34"/>
        <v>#REF!</v>
      </c>
      <c r="R289" s="18" t="e">
        <f t="shared" si="34"/>
        <v>#REF!</v>
      </c>
      <c r="S289" s="18" t="e">
        <f t="shared" si="34"/>
        <v>#REF!</v>
      </c>
      <c r="T289" s="18" t="e">
        <f t="shared" si="34"/>
        <v>#REF!</v>
      </c>
      <c r="U289" s="18" t="e">
        <f t="shared" si="34"/>
        <v>#REF!</v>
      </c>
      <c r="V289" s="18" t="e">
        <f t="shared" si="34"/>
        <v>#REF!</v>
      </c>
      <c r="X289" s="59">
        <f>X290+X323+X368+X386+X391+X408</f>
        <v>332258.96900999994</v>
      </c>
      <c r="Y289" s="92">
        <f t="shared" si="33"/>
        <v>71.88400338604865</v>
      </c>
      <c r="Z289" s="100"/>
    </row>
    <row r="290" spans="1:26" s="24" customFormat="1" ht="18.75" outlineLevel="6">
      <c r="A290" s="16" t="s">
        <v>44</v>
      </c>
      <c r="B290" s="17" t="s">
        <v>20</v>
      </c>
      <c r="C290" s="17" t="s">
        <v>257</v>
      </c>
      <c r="D290" s="17" t="s">
        <v>5</v>
      </c>
      <c r="E290" s="17"/>
      <c r="F290" s="78">
        <f>F295+F291</f>
        <v>101876.02534000002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X290" s="78">
        <f>X295+X291</f>
        <v>72325.288</v>
      </c>
      <c r="Y290" s="92">
        <f t="shared" si="33"/>
        <v>70.99343320336882</v>
      </c>
      <c r="Z290" s="100"/>
    </row>
    <row r="291" spans="1:26" s="24" customFormat="1" ht="31.5" outlineLevel="6">
      <c r="A291" s="22" t="s">
        <v>136</v>
      </c>
      <c r="B291" s="9" t="s">
        <v>20</v>
      </c>
      <c r="C291" s="9" t="s">
        <v>258</v>
      </c>
      <c r="D291" s="9" t="s">
        <v>5</v>
      </c>
      <c r="E291" s="9"/>
      <c r="F291" s="72">
        <f>F292</f>
        <v>90.70306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X291" s="72">
        <f>X292</f>
        <v>90.703</v>
      </c>
      <c r="Y291" s="92">
        <f t="shared" si="33"/>
        <v>99.9999338500818</v>
      </c>
      <c r="Z291" s="100"/>
    </row>
    <row r="292" spans="1:26" s="24" customFormat="1" ht="31.5" outlineLevel="6">
      <c r="A292" s="22" t="s">
        <v>138</v>
      </c>
      <c r="B292" s="9" t="s">
        <v>20</v>
      </c>
      <c r="C292" s="9" t="s">
        <v>259</v>
      </c>
      <c r="D292" s="9" t="s">
        <v>5</v>
      </c>
      <c r="E292" s="9"/>
      <c r="F292" s="72">
        <f>F293</f>
        <v>90.70306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X292" s="72">
        <f>X293</f>
        <v>90.703</v>
      </c>
      <c r="Y292" s="92">
        <f t="shared" si="33"/>
        <v>99.9999338500818</v>
      </c>
      <c r="Z292" s="100"/>
    </row>
    <row r="293" spans="1:26" s="24" customFormat="1" ht="18.75" outlineLevel="6">
      <c r="A293" s="47" t="s">
        <v>141</v>
      </c>
      <c r="B293" s="19" t="s">
        <v>20</v>
      </c>
      <c r="C293" s="19" t="s">
        <v>263</v>
      </c>
      <c r="D293" s="19" t="s">
        <v>5</v>
      </c>
      <c r="E293" s="19"/>
      <c r="F293" s="73">
        <f>F294</f>
        <v>90.70306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X293" s="73">
        <f>X294</f>
        <v>90.703</v>
      </c>
      <c r="Y293" s="92">
        <f t="shared" si="33"/>
        <v>99.9999338500818</v>
      </c>
      <c r="Z293" s="100"/>
    </row>
    <row r="294" spans="1:26" s="24" customFormat="1" ht="18.75" outlineLevel="6">
      <c r="A294" s="84" t="s">
        <v>111</v>
      </c>
      <c r="B294" s="83" t="s">
        <v>20</v>
      </c>
      <c r="C294" s="83" t="s">
        <v>263</v>
      </c>
      <c r="D294" s="83" t="s">
        <v>85</v>
      </c>
      <c r="E294" s="83"/>
      <c r="F294" s="85">
        <v>90.70306</v>
      </c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00"/>
      <c r="X294" s="85">
        <v>90.703</v>
      </c>
      <c r="Y294" s="92">
        <f t="shared" si="33"/>
        <v>99.9999338500818</v>
      </c>
      <c r="Z294" s="100"/>
    </row>
    <row r="295" spans="1:26" s="24" customFormat="1" ht="15.75" outlineLevel="6">
      <c r="A295" s="62" t="s">
        <v>230</v>
      </c>
      <c r="B295" s="9" t="s">
        <v>20</v>
      </c>
      <c r="C295" s="9" t="s">
        <v>301</v>
      </c>
      <c r="D295" s="9" t="s">
        <v>5</v>
      </c>
      <c r="E295" s="9"/>
      <c r="F295" s="72">
        <f>F296+F312+F316</f>
        <v>101785.32228000002</v>
      </c>
      <c r="G295" s="10">
        <f aca="true" t="shared" si="35" ref="G295:V295">G296</f>
        <v>0</v>
      </c>
      <c r="H295" s="10">
        <f t="shared" si="35"/>
        <v>0</v>
      </c>
      <c r="I295" s="10">
        <f t="shared" si="35"/>
        <v>0</v>
      </c>
      <c r="J295" s="10">
        <f t="shared" si="35"/>
        <v>0</v>
      </c>
      <c r="K295" s="10">
        <f t="shared" si="35"/>
        <v>0</v>
      </c>
      <c r="L295" s="10">
        <f t="shared" si="35"/>
        <v>0</v>
      </c>
      <c r="M295" s="10">
        <f t="shared" si="35"/>
        <v>0</v>
      </c>
      <c r="N295" s="10">
        <f t="shared" si="35"/>
        <v>0</v>
      </c>
      <c r="O295" s="10">
        <f t="shared" si="35"/>
        <v>0</v>
      </c>
      <c r="P295" s="10">
        <f t="shared" si="35"/>
        <v>0</v>
      </c>
      <c r="Q295" s="10">
        <f t="shared" si="35"/>
        <v>0</v>
      </c>
      <c r="R295" s="10">
        <f t="shared" si="35"/>
        <v>0</v>
      </c>
      <c r="S295" s="10">
        <f t="shared" si="35"/>
        <v>0</v>
      </c>
      <c r="T295" s="10">
        <f t="shared" si="35"/>
        <v>0</v>
      </c>
      <c r="U295" s="10">
        <f t="shared" si="35"/>
        <v>0</v>
      </c>
      <c r="V295" s="10">
        <f t="shared" si="35"/>
        <v>0</v>
      </c>
      <c r="X295" s="72">
        <f>X296+X312+X316</f>
        <v>72234.585</v>
      </c>
      <c r="Y295" s="92">
        <f t="shared" si="33"/>
        <v>70.96758489528654</v>
      </c>
      <c r="Z295" s="100"/>
    </row>
    <row r="296" spans="1:26" s="24" customFormat="1" ht="19.5" customHeight="1" outlineLevel="6">
      <c r="A296" s="62" t="s">
        <v>159</v>
      </c>
      <c r="B296" s="9" t="s">
        <v>20</v>
      </c>
      <c r="C296" s="9" t="s">
        <v>302</v>
      </c>
      <c r="D296" s="9" t="s">
        <v>5</v>
      </c>
      <c r="E296" s="9"/>
      <c r="F296" s="72">
        <f>F297+F300+F303+F306+F309</f>
        <v>99433.72228000002</v>
      </c>
      <c r="G296" s="13">
        <f aca="true" t="shared" si="36" ref="G296:V296">G297</f>
        <v>0</v>
      </c>
      <c r="H296" s="13">
        <f t="shared" si="36"/>
        <v>0</v>
      </c>
      <c r="I296" s="13">
        <f t="shared" si="36"/>
        <v>0</v>
      </c>
      <c r="J296" s="13">
        <f t="shared" si="36"/>
        <v>0</v>
      </c>
      <c r="K296" s="13">
        <f t="shared" si="36"/>
        <v>0</v>
      </c>
      <c r="L296" s="13">
        <f t="shared" si="36"/>
        <v>0</v>
      </c>
      <c r="M296" s="13">
        <f t="shared" si="36"/>
        <v>0</v>
      </c>
      <c r="N296" s="13">
        <f t="shared" si="36"/>
        <v>0</v>
      </c>
      <c r="O296" s="13">
        <f t="shared" si="36"/>
        <v>0</v>
      </c>
      <c r="P296" s="13">
        <f t="shared" si="36"/>
        <v>0</v>
      </c>
      <c r="Q296" s="13">
        <f t="shared" si="36"/>
        <v>0</v>
      </c>
      <c r="R296" s="13">
        <f t="shared" si="36"/>
        <v>0</v>
      </c>
      <c r="S296" s="13">
        <f t="shared" si="36"/>
        <v>0</v>
      </c>
      <c r="T296" s="13">
        <f t="shared" si="36"/>
        <v>0</v>
      </c>
      <c r="U296" s="13">
        <f t="shared" si="36"/>
        <v>0</v>
      </c>
      <c r="V296" s="13">
        <f t="shared" si="36"/>
        <v>0</v>
      </c>
      <c r="X296" s="72">
        <f>X297+X300+X303+X306+X309</f>
        <v>72234.585</v>
      </c>
      <c r="Y296" s="92">
        <f t="shared" si="33"/>
        <v>72.64596290239572</v>
      </c>
      <c r="Z296" s="100"/>
    </row>
    <row r="297" spans="1:26" s="24" customFormat="1" ht="31.5" outlineLevel="6">
      <c r="A297" s="47" t="s">
        <v>160</v>
      </c>
      <c r="B297" s="19" t="s">
        <v>20</v>
      </c>
      <c r="C297" s="19" t="s">
        <v>303</v>
      </c>
      <c r="D297" s="19" t="s">
        <v>5</v>
      </c>
      <c r="E297" s="19"/>
      <c r="F297" s="73">
        <f>F298</f>
        <v>31614.1</v>
      </c>
      <c r="G297" s="7">
        <f aca="true" t="shared" si="37" ref="G297:V297">G299</f>
        <v>0</v>
      </c>
      <c r="H297" s="7">
        <f t="shared" si="37"/>
        <v>0</v>
      </c>
      <c r="I297" s="7">
        <f t="shared" si="37"/>
        <v>0</v>
      </c>
      <c r="J297" s="7">
        <f t="shared" si="37"/>
        <v>0</v>
      </c>
      <c r="K297" s="7">
        <f t="shared" si="37"/>
        <v>0</v>
      </c>
      <c r="L297" s="7">
        <f t="shared" si="37"/>
        <v>0</v>
      </c>
      <c r="M297" s="7">
        <f t="shared" si="37"/>
        <v>0</v>
      </c>
      <c r="N297" s="7">
        <f t="shared" si="37"/>
        <v>0</v>
      </c>
      <c r="O297" s="7">
        <f t="shared" si="37"/>
        <v>0</v>
      </c>
      <c r="P297" s="7">
        <f t="shared" si="37"/>
        <v>0</v>
      </c>
      <c r="Q297" s="7">
        <f t="shared" si="37"/>
        <v>0</v>
      </c>
      <c r="R297" s="7">
        <f t="shared" si="37"/>
        <v>0</v>
      </c>
      <c r="S297" s="7">
        <f t="shared" si="37"/>
        <v>0</v>
      </c>
      <c r="T297" s="7">
        <f t="shared" si="37"/>
        <v>0</v>
      </c>
      <c r="U297" s="7">
        <f t="shared" si="37"/>
        <v>0</v>
      </c>
      <c r="V297" s="7">
        <f t="shared" si="37"/>
        <v>0</v>
      </c>
      <c r="X297" s="73">
        <f>X298</f>
        <v>24947.48</v>
      </c>
      <c r="Y297" s="92">
        <f t="shared" si="33"/>
        <v>78.9125105569983</v>
      </c>
      <c r="Z297" s="100"/>
    </row>
    <row r="298" spans="1:26" s="24" customFormat="1" ht="15.75" outlineLevel="6">
      <c r="A298" s="5" t="s">
        <v>121</v>
      </c>
      <c r="B298" s="6" t="s">
        <v>20</v>
      </c>
      <c r="C298" s="6" t="s">
        <v>303</v>
      </c>
      <c r="D298" s="6" t="s">
        <v>122</v>
      </c>
      <c r="E298" s="6"/>
      <c r="F298" s="74">
        <f>F299</f>
        <v>31614.1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74">
        <f>X299</f>
        <v>24947.48</v>
      </c>
      <c r="Y298" s="92">
        <f t="shared" si="33"/>
        <v>78.9125105569983</v>
      </c>
      <c r="Z298" s="100"/>
    </row>
    <row r="299" spans="1:26" s="24" customFormat="1" ht="47.25" outlineLevel="6">
      <c r="A299" s="52" t="s">
        <v>204</v>
      </c>
      <c r="B299" s="45" t="s">
        <v>20</v>
      </c>
      <c r="C299" s="45" t="s">
        <v>303</v>
      </c>
      <c r="D299" s="45" t="s">
        <v>85</v>
      </c>
      <c r="E299" s="45"/>
      <c r="F299" s="75">
        <v>31614.1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85">
        <v>24947.48</v>
      </c>
      <c r="Y299" s="92">
        <f t="shared" si="33"/>
        <v>78.9125105569983</v>
      </c>
      <c r="Z299" s="100"/>
    </row>
    <row r="300" spans="1:26" s="24" customFormat="1" ht="63" outlineLevel="6">
      <c r="A300" s="57" t="s">
        <v>162</v>
      </c>
      <c r="B300" s="19" t="s">
        <v>20</v>
      </c>
      <c r="C300" s="19" t="s">
        <v>304</v>
      </c>
      <c r="D300" s="19" t="s">
        <v>5</v>
      </c>
      <c r="E300" s="19"/>
      <c r="F300" s="73">
        <f>F301</f>
        <v>66216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73">
        <f>X301</f>
        <v>47216.903</v>
      </c>
      <c r="Y300" s="92">
        <f t="shared" si="33"/>
        <v>71.30739247311828</v>
      </c>
      <c r="Z300" s="100"/>
    </row>
    <row r="301" spans="1:26" s="24" customFormat="1" ht="15.75" outlineLevel="6">
      <c r="A301" s="5" t="s">
        <v>121</v>
      </c>
      <c r="B301" s="6" t="s">
        <v>20</v>
      </c>
      <c r="C301" s="6" t="s">
        <v>304</v>
      </c>
      <c r="D301" s="6" t="s">
        <v>122</v>
      </c>
      <c r="E301" s="6"/>
      <c r="F301" s="74">
        <f>F302</f>
        <v>66216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74">
        <f>X302</f>
        <v>47216.903</v>
      </c>
      <c r="Y301" s="92">
        <f t="shared" si="33"/>
        <v>71.30739247311828</v>
      </c>
      <c r="Z301" s="100"/>
    </row>
    <row r="302" spans="1:26" s="24" customFormat="1" ht="47.25" outlineLevel="6">
      <c r="A302" s="52" t="s">
        <v>204</v>
      </c>
      <c r="B302" s="45" t="s">
        <v>20</v>
      </c>
      <c r="C302" s="45" t="s">
        <v>304</v>
      </c>
      <c r="D302" s="45" t="s">
        <v>85</v>
      </c>
      <c r="E302" s="45"/>
      <c r="F302" s="75">
        <v>66216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85">
        <v>47216.903</v>
      </c>
      <c r="Y302" s="92">
        <f t="shared" si="33"/>
        <v>71.30739247311828</v>
      </c>
      <c r="Z302" s="100"/>
    </row>
    <row r="303" spans="1:26" s="24" customFormat="1" ht="31.5" outlineLevel="6">
      <c r="A303" s="63" t="s">
        <v>164</v>
      </c>
      <c r="B303" s="19" t="s">
        <v>20</v>
      </c>
      <c r="C303" s="19" t="s">
        <v>305</v>
      </c>
      <c r="D303" s="19" t="s">
        <v>5</v>
      </c>
      <c r="E303" s="19"/>
      <c r="F303" s="73">
        <f>F304</f>
        <v>70.202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73">
        <f>X304</f>
        <v>70.202</v>
      </c>
      <c r="Y303" s="92">
        <f t="shared" si="33"/>
        <v>100</v>
      </c>
      <c r="Z303" s="100"/>
    </row>
    <row r="304" spans="1:26" s="24" customFormat="1" ht="15.75" outlineLevel="6">
      <c r="A304" s="5" t="s">
        <v>121</v>
      </c>
      <c r="B304" s="6" t="s">
        <v>20</v>
      </c>
      <c r="C304" s="6" t="s">
        <v>305</v>
      </c>
      <c r="D304" s="6" t="s">
        <v>122</v>
      </c>
      <c r="E304" s="6"/>
      <c r="F304" s="74">
        <f>F305</f>
        <v>70.202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74">
        <f>X305</f>
        <v>70.202</v>
      </c>
      <c r="Y304" s="92">
        <f t="shared" si="33"/>
        <v>100</v>
      </c>
      <c r="Z304" s="100"/>
    </row>
    <row r="305" spans="1:26" s="24" customFormat="1" ht="15.75" outlineLevel="6">
      <c r="A305" s="54" t="s">
        <v>86</v>
      </c>
      <c r="B305" s="45" t="s">
        <v>20</v>
      </c>
      <c r="C305" s="45" t="s">
        <v>305</v>
      </c>
      <c r="D305" s="45" t="s">
        <v>87</v>
      </c>
      <c r="E305" s="45"/>
      <c r="F305" s="75">
        <v>70.202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85">
        <v>70.202</v>
      </c>
      <c r="Y305" s="92">
        <f t="shared" si="33"/>
        <v>100</v>
      </c>
      <c r="Z305" s="100"/>
    </row>
    <row r="306" spans="1:26" s="24" customFormat="1" ht="49.5" customHeight="1" outlineLevel="6">
      <c r="A306" s="63" t="s">
        <v>414</v>
      </c>
      <c r="B306" s="19" t="s">
        <v>20</v>
      </c>
      <c r="C306" s="19" t="s">
        <v>413</v>
      </c>
      <c r="D306" s="19" t="s">
        <v>5</v>
      </c>
      <c r="E306" s="19"/>
      <c r="F306" s="73">
        <f>F307</f>
        <v>1240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73">
        <f>X307</f>
        <v>0</v>
      </c>
      <c r="Y306" s="92">
        <v>0</v>
      </c>
      <c r="Z306" s="100"/>
    </row>
    <row r="307" spans="1:26" s="24" customFormat="1" ht="15.75" outlineLevel="6">
      <c r="A307" s="5" t="s">
        <v>121</v>
      </c>
      <c r="B307" s="6" t="s">
        <v>20</v>
      </c>
      <c r="C307" s="6" t="s">
        <v>413</v>
      </c>
      <c r="D307" s="6" t="s">
        <v>122</v>
      </c>
      <c r="E307" s="6"/>
      <c r="F307" s="74">
        <f>F308</f>
        <v>1240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74">
        <f>X308</f>
        <v>0</v>
      </c>
      <c r="Y307" s="92">
        <f t="shared" si="33"/>
        <v>0</v>
      </c>
      <c r="Z307" s="100"/>
    </row>
    <row r="308" spans="1:26" s="24" customFormat="1" ht="15.75" outlineLevel="6">
      <c r="A308" s="54" t="s">
        <v>86</v>
      </c>
      <c r="B308" s="45" t="s">
        <v>20</v>
      </c>
      <c r="C308" s="45" t="s">
        <v>413</v>
      </c>
      <c r="D308" s="45" t="s">
        <v>87</v>
      </c>
      <c r="E308" s="45"/>
      <c r="F308" s="75">
        <v>1240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85">
        <v>0</v>
      </c>
      <c r="Y308" s="92">
        <f t="shared" si="33"/>
        <v>0</v>
      </c>
      <c r="Z308" s="100"/>
    </row>
    <row r="309" spans="1:26" s="24" customFormat="1" ht="48.75" customHeight="1" outlineLevel="6">
      <c r="A309" s="63" t="s">
        <v>416</v>
      </c>
      <c r="B309" s="19" t="s">
        <v>20</v>
      </c>
      <c r="C309" s="19" t="s">
        <v>415</v>
      </c>
      <c r="D309" s="19" t="s">
        <v>5</v>
      </c>
      <c r="E309" s="19"/>
      <c r="F309" s="73">
        <f>F310</f>
        <v>293.42028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73">
        <f>X310</f>
        <v>0</v>
      </c>
      <c r="Y309" s="92">
        <f t="shared" si="33"/>
        <v>0</v>
      </c>
      <c r="Z309" s="100"/>
    </row>
    <row r="310" spans="1:26" s="24" customFormat="1" ht="15.75" outlineLevel="6">
      <c r="A310" s="5" t="s">
        <v>121</v>
      </c>
      <c r="B310" s="6" t="s">
        <v>20</v>
      </c>
      <c r="C310" s="6" t="s">
        <v>415</v>
      </c>
      <c r="D310" s="6" t="s">
        <v>122</v>
      </c>
      <c r="E310" s="6"/>
      <c r="F310" s="74">
        <f>F311</f>
        <v>293.42028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74">
        <f>X311</f>
        <v>0</v>
      </c>
      <c r="Y310" s="92">
        <f t="shared" si="33"/>
        <v>0</v>
      </c>
      <c r="Z310" s="100"/>
    </row>
    <row r="311" spans="1:26" s="24" customFormat="1" ht="15.75" outlineLevel="6">
      <c r="A311" s="54" t="s">
        <v>86</v>
      </c>
      <c r="B311" s="45" t="s">
        <v>20</v>
      </c>
      <c r="C311" s="45" t="s">
        <v>415</v>
      </c>
      <c r="D311" s="45" t="s">
        <v>87</v>
      </c>
      <c r="E311" s="45"/>
      <c r="F311" s="75">
        <v>293.42028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85">
        <v>0</v>
      </c>
      <c r="Y311" s="92">
        <f t="shared" si="33"/>
        <v>0</v>
      </c>
      <c r="Z311" s="100"/>
    </row>
    <row r="312" spans="1:26" s="24" customFormat="1" ht="31.5" outlineLevel="6">
      <c r="A312" s="64" t="s">
        <v>231</v>
      </c>
      <c r="B312" s="9" t="s">
        <v>20</v>
      </c>
      <c r="C312" s="9" t="s">
        <v>306</v>
      </c>
      <c r="D312" s="9" t="s">
        <v>5</v>
      </c>
      <c r="E312" s="9"/>
      <c r="F312" s="72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72">
        <f>X313</f>
        <v>0</v>
      </c>
      <c r="Y312" s="92">
        <v>0</v>
      </c>
      <c r="Z312" s="100"/>
    </row>
    <row r="313" spans="1:26" s="24" customFormat="1" ht="31.5" outlineLevel="6">
      <c r="A313" s="63" t="s">
        <v>161</v>
      </c>
      <c r="B313" s="19" t="s">
        <v>20</v>
      </c>
      <c r="C313" s="19" t="s">
        <v>307</v>
      </c>
      <c r="D313" s="19" t="s">
        <v>5</v>
      </c>
      <c r="E313" s="19"/>
      <c r="F313" s="73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73">
        <f>X314</f>
        <v>0</v>
      </c>
      <c r="Y313" s="92">
        <v>0</v>
      </c>
      <c r="Z313" s="100"/>
    </row>
    <row r="314" spans="1:26" s="24" customFormat="1" ht="15.75" outlineLevel="6">
      <c r="A314" s="5" t="s">
        <v>121</v>
      </c>
      <c r="B314" s="6" t="s">
        <v>20</v>
      </c>
      <c r="C314" s="6" t="s">
        <v>307</v>
      </c>
      <c r="D314" s="6" t="s">
        <v>122</v>
      </c>
      <c r="E314" s="6"/>
      <c r="F314" s="74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74">
        <f>X315</f>
        <v>0</v>
      </c>
      <c r="Y314" s="92">
        <v>0</v>
      </c>
      <c r="Z314" s="100"/>
    </row>
    <row r="315" spans="1:26" s="24" customFormat="1" ht="15.75" outlineLevel="6">
      <c r="A315" s="54" t="s">
        <v>86</v>
      </c>
      <c r="B315" s="45" t="s">
        <v>20</v>
      </c>
      <c r="C315" s="45" t="s">
        <v>307</v>
      </c>
      <c r="D315" s="45" t="s">
        <v>87</v>
      </c>
      <c r="E315" s="45"/>
      <c r="F315" s="75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75">
        <v>0</v>
      </c>
      <c r="Y315" s="92">
        <v>0</v>
      </c>
      <c r="Z315" s="100"/>
    </row>
    <row r="316" spans="1:26" s="24" customFormat="1" ht="15.75" outlineLevel="6">
      <c r="A316" s="64" t="s">
        <v>386</v>
      </c>
      <c r="B316" s="9" t="s">
        <v>20</v>
      </c>
      <c r="C316" s="9" t="s">
        <v>388</v>
      </c>
      <c r="D316" s="9" t="s">
        <v>5</v>
      </c>
      <c r="E316" s="9"/>
      <c r="F316" s="72">
        <f>F317+F320</f>
        <v>2351.6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72">
        <f>X317+X320</f>
        <v>0</v>
      </c>
      <c r="Y316" s="92">
        <v>0</v>
      </c>
      <c r="Z316" s="100"/>
    </row>
    <row r="317" spans="1:26" s="24" customFormat="1" ht="15.75" outlineLevel="6">
      <c r="A317" s="63" t="s">
        <v>387</v>
      </c>
      <c r="B317" s="19" t="s">
        <v>20</v>
      </c>
      <c r="C317" s="19" t="s">
        <v>417</v>
      </c>
      <c r="D317" s="19" t="s">
        <v>5</v>
      </c>
      <c r="E317" s="19"/>
      <c r="F317" s="73">
        <f>F318</f>
        <v>96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73">
        <f>X318</f>
        <v>0</v>
      </c>
      <c r="Y317" s="92">
        <v>0</v>
      </c>
      <c r="Z317" s="100"/>
    </row>
    <row r="318" spans="1:26" s="24" customFormat="1" ht="15.75" outlineLevel="6">
      <c r="A318" s="5" t="s">
        <v>121</v>
      </c>
      <c r="B318" s="6" t="s">
        <v>20</v>
      </c>
      <c r="C318" s="6" t="s">
        <v>417</v>
      </c>
      <c r="D318" s="6" t="s">
        <v>122</v>
      </c>
      <c r="E318" s="6"/>
      <c r="F318" s="74">
        <f>F319</f>
        <v>96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74">
        <f>X319</f>
        <v>0</v>
      </c>
      <c r="Y318" s="92">
        <f t="shared" si="33"/>
        <v>0</v>
      </c>
      <c r="Z318" s="100"/>
    </row>
    <row r="319" spans="1:26" s="24" customFormat="1" ht="15.75" outlineLevel="6">
      <c r="A319" s="54" t="s">
        <v>86</v>
      </c>
      <c r="B319" s="45" t="s">
        <v>20</v>
      </c>
      <c r="C319" s="45" t="s">
        <v>417</v>
      </c>
      <c r="D319" s="45" t="s">
        <v>87</v>
      </c>
      <c r="E319" s="45"/>
      <c r="F319" s="75">
        <v>96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85">
        <v>0</v>
      </c>
      <c r="Y319" s="92">
        <f t="shared" si="33"/>
        <v>0</v>
      </c>
      <c r="Z319" s="100"/>
    </row>
    <row r="320" spans="1:26" s="24" customFormat="1" ht="30.75" customHeight="1" outlineLevel="6">
      <c r="A320" s="63" t="s">
        <v>419</v>
      </c>
      <c r="B320" s="19" t="s">
        <v>20</v>
      </c>
      <c r="C320" s="19" t="s">
        <v>418</v>
      </c>
      <c r="D320" s="19" t="s">
        <v>5</v>
      </c>
      <c r="E320" s="19"/>
      <c r="F320" s="73">
        <f>F321</f>
        <v>2255.6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3">
        <f>X321</f>
        <v>0</v>
      </c>
      <c r="Y320" s="92">
        <f t="shared" si="33"/>
        <v>0</v>
      </c>
      <c r="Z320" s="100"/>
    </row>
    <row r="321" spans="1:26" s="24" customFormat="1" ht="15.75" outlineLevel="6">
      <c r="A321" s="5" t="s">
        <v>121</v>
      </c>
      <c r="B321" s="6" t="s">
        <v>20</v>
      </c>
      <c r="C321" s="6" t="s">
        <v>418</v>
      </c>
      <c r="D321" s="6" t="s">
        <v>122</v>
      </c>
      <c r="E321" s="6"/>
      <c r="F321" s="74">
        <f>F322</f>
        <v>2255.6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74">
        <f>X322</f>
        <v>0</v>
      </c>
      <c r="Y321" s="92">
        <f t="shared" si="33"/>
        <v>0</v>
      </c>
      <c r="Z321" s="100"/>
    </row>
    <row r="322" spans="1:26" s="24" customFormat="1" ht="15.75" outlineLevel="6">
      <c r="A322" s="54" t="s">
        <v>86</v>
      </c>
      <c r="B322" s="45" t="s">
        <v>20</v>
      </c>
      <c r="C322" s="45" t="s">
        <v>418</v>
      </c>
      <c r="D322" s="45" t="s">
        <v>87</v>
      </c>
      <c r="E322" s="45"/>
      <c r="F322" s="75">
        <v>2255.6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85">
        <v>0</v>
      </c>
      <c r="Y322" s="92">
        <f t="shared" si="33"/>
        <v>0</v>
      </c>
      <c r="Z322" s="100"/>
    </row>
    <row r="323" spans="1:26" s="24" customFormat="1" ht="15.75" outlineLevel="6">
      <c r="A323" s="65" t="s">
        <v>43</v>
      </c>
      <c r="B323" s="30" t="s">
        <v>21</v>
      </c>
      <c r="C323" s="30" t="s">
        <v>257</v>
      </c>
      <c r="D323" s="30" t="s">
        <v>5</v>
      </c>
      <c r="E323" s="30"/>
      <c r="F323" s="78">
        <f>F324+F330+F365</f>
        <v>313690.90915</v>
      </c>
      <c r="G323" s="10" t="e">
        <f>G331+#REF!+G381+#REF!+#REF!+#REF!+#REF!</f>
        <v>#REF!</v>
      </c>
      <c r="H323" s="10" t="e">
        <f>H331+#REF!+H381+#REF!+#REF!+#REF!+#REF!</f>
        <v>#REF!</v>
      </c>
      <c r="I323" s="10" t="e">
        <f>I331+#REF!+I381+#REF!+#REF!+#REF!+#REF!</f>
        <v>#REF!</v>
      </c>
      <c r="J323" s="10" t="e">
        <f>J331+#REF!+J381+#REF!+#REF!+#REF!+#REF!</f>
        <v>#REF!</v>
      </c>
      <c r="K323" s="10" t="e">
        <f>K331+#REF!+K381+#REF!+#REF!+#REF!+#REF!</f>
        <v>#REF!</v>
      </c>
      <c r="L323" s="10" t="e">
        <f>L331+#REF!+L381+#REF!+#REF!+#REF!+#REF!</f>
        <v>#REF!</v>
      </c>
      <c r="M323" s="10" t="e">
        <f>M331+#REF!+M381+#REF!+#REF!+#REF!+#REF!</f>
        <v>#REF!</v>
      </c>
      <c r="N323" s="10" t="e">
        <f>N331+#REF!+N381+#REF!+#REF!+#REF!+#REF!</f>
        <v>#REF!</v>
      </c>
      <c r="O323" s="10" t="e">
        <f>O331+#REF!+O381+#REF!+#REF!+#REF!+#REF!</f>
        <v>#REF!</v>
      </c>
      <c r="P323" s="10" t="e">
        <f>P331+#REF!+P381+#REF!+#REF!+#REF!+#REF!</f>
        <v>#REF!</v>
      </c>
      <c r="Q323" s="10" t="e">
        <f>Q331+#REF!+Q381+#REF!+#REF!+#REF!+#REF!</f>
        <v>#REF!</v>
      </c>
      <c r="R323" s="10" t="e">
        <f>R331+#REF!+R381+#REF!+#REF!+#REF!+#REF!</f>
        <v>#REF!</v>
      </c>
      <c r="S323" s="10" t="e">
        <f>S331+#REF!+S381+#REF!+#REF!+#REF!+#REF!</f>
        <v>#REF!</v>
      </c>
      <c r="T323" s="10" t="e">
        <f>T331+#REF!+T381+#REF!+#REF!+#REF!+#REF!</f>
        <v>#REF!</v>
      </c>
      <c r="U323" s="10" t="e">
        <f>U331+#REF!+U381+#REF!+#REF!+#REF!+#REF!</f>
        <v>#REF!</v>
      </c>
      <c r="V323" s="10" t="e">
        <f>V331+#REF!+V381+#REF!+#REF!+#REF!+#REF!</f>
        <v>#REF!</v>
      </c>
      <c r="X323" s="78">
        <f>X324+X330+X365</f>
        <v>221280.492</v>
      </c>
      <c r="Y323" s="92">
        <f t="shared" si="33"/>
        <v>70.54093234630162</v>
      </c>
      <c r="Z323" s="100"/>
    </row>
    <row r="324" spans="1:26" s="24" customFormat="1" ht="31.5" outlineLevel="6">
      <c r="A324" s="22" t="s">
        <v>136</v>
      </c>
      <c r="B324" s="9" t="s">
        <v>21</v>
      </c>
      <c r="C324" s="9" t="s">
        <v>258</v>
      </c>
      <c r="D324" s="9" t="s">
        <v>5</v>
      </c>
      <c r="E324" s="9"/>
      <c r="F324" s="72">
        <f>F325</f>
        <v>956.39215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X324" s="72">
        <f>X325</f>
        <v>56.392</v>
      </c>
      <c r="Y324" s="92">
        <f t="shared" si="33"/>
        <v>5.896326104307736</v>
      </c>
      <c r="Z324" s="100"/>
    </row>
    <row r="325" spans="1:26" s="24" customFormat="1" ht="31.5" outlineLevel="6">
      <c r="A325" s="22" t="s">
        <v>138</v>
      </c>
      <c r="B325" s="9" t="s">
        <v>21</v>
      </c>
      <c r="C325" s="9" t="s">
        <v>259</v>
      </c>
      <c r="D325" s="9" t="s">
        <v>5</v>
      </c>
      <c r="E325" s="9"/>
      <c r="F325" s="72">
        <f>F326+F328</f>
        <v>956.39215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X325" s="72">
        <f>X326+X328</f>
        <v>56.392</v>
      </c>
      <c r="Y325" s="92">
        <v>0</v>
      </c>
      <c r="Z325" s="100"/>
    </row>
    <row r="326" spans="1:26" s="24" customFormat="1" ht="18.75" customHeight="1" outlineLevel="6">
      <c r="A326" s="47" t="s">
        <v>431</v>
      </c>
      <c r="B326" s="19" t="s">
        <v>21</v>
      </c>
      <c r="C326" s="19" t="s">
        <v>430</v>
      </c>
      <c r="D326" s="19" t="s">
        <v>5</v>
      </c>
      <c r="E326" s="19"/>
      <c r="F326" s="73">
        <f>F327</f>
        <v>900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X326" s="73">
        <f>X327</f>
        <v>0</v>
      </c>
      <c r="Y326" s="92">
        <v>0</v>
      </c>
      <c r="Z326" s="100"/>
    </row>
    <row r="327" spans="1:26" s="24" customFormat="1" ht="15.75" outlineLevel="6">
      <c r="A327" s="84" t="s">
        <v>86</v>
      </c>
      <c r="B327" s="83" t="s">
        <v>21</v>
      </c>
      <c r="C327" s="83" t="s">
        <v>430</v>
      </c>
      <c r="D327" s="83" t="s">
        <v>87</v>
      </c>
      <c r="E327" s="83"/>
      <c r="F327" s="85">
        <v>900</v>
      </c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100"/>
      <c r="X327" s="85">
        <v>0</v>
      </c>
      <c r="Y327" s="92">
        <v>0</v>
      </c>
      <c r="Z327" s="100"/>
    </row>
    <row r="328" spans="1:26" s="24" customFormat="1" ht="15.75" outlineLevel="6">
      <c r="A328" s="47" t="s">
        <v>141</v>
      </c>
      <c r="B328" s="19" t="s">
        <v>21</v>
      </c>
      <c r="C328" s="19" t="s">
        <v>308</v>
      </c>
      <c r="D328" s="19" t="s">
        <v>5</v>
      </c>
      <c r="E328" s="19"/>
      <c r="F328" s="73">
        <f>F329</f>
        <v>56.39215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X328" s="73">
        <f>X329</f>
        <v>56.392</v>
      </c>
      <c r="Y328" s="92">
        <v>0</v>
      </c>
      <c r="Z328" s="100"/>
    </row>
    <row r="329" spans="1:26" s="24" customFormat="1" ht="47.25" outlineLevel="6">
      <c r="A329" s="84" t="s">
        <v>204</v>
      </c>
      <c r="B329" s="83" t="s">
        <v>21</v>
      </c>
      <c r="C329" s="83" t="s">
        <v>308</v>
      </c>
      <c r="D329" s="83" t="s">
        <v>85</v>
      </c>
      <c r="E329" s="83"/>
      <c r="F329" s="85">
        <v>56.39215</v>
      </c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100"/>
      <c r="X329" s="85">
        <v>56.392</v>
      </c>
      <c r="Y329" s="92">
        <v>0</v>
      </c>
      <c r="Z329" s="100"/>
    </row>
    <row r="330" spans="1:26" s="24" customFormat="1" ht="15.75" outlineLevel="6">
      <c r="A330" s="62" t="s">
        <v>230</v>
      </c>
      <c r="B330" s="9" t="s">
        <v>21</v>
      </c>
      <c r="C330" s="9" t="s">
        <v>301</v>
      </c>
      <c r="D330" s="9" t="s">
        <v>5</v>
      </c>
      <c r="E330" s="9"/>
      <c r="F330" s="72">
        <f>F331</f>
        <v>312714.517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X330" s="72">
        <f>X331</f>
        <v>221224.1</v>
      </c>
      <c r="Y330" s="92">
        <v>0</v>
      </c>
      <c r="Z330" s="100"/>
    </row>
    <row r="331" spans="1:26" s="24" customFormat="1" ht="15.75" outlineLevel="6">
      <c r="A331" s="121" t="s">
        <v>163</v>
      </c>
      <c r="B331" s="9" t="s">
        <v>21</v>
      </c>
      <c r="C331" s="9" t="s">
        <v>309</v>
      </c>
      <c r="D331" s="9" t="s">
        <v>5</v>
      </c>
      <c r="E331" s="9"/>
      <c r="F331" s="89">
        <f>F332+F335+F338+F341+F344+F347+F350+F353+F356+F359+F362</f>
        <v>312714.517</v>
      </c>
      <c r="G331" s="13" t="e">
        <f>#REF!</f>
        <v>#REF!</v>
      </c>
      <c r="H331" s="13" t="e">
        <f>#REF!</f>
        <v>#REF!</v>
      </c>
      <c r="I331" s="13" t="e">
        <f>#REF!</f>
        <v>#REF!</v>
      </c>
      <c r="J331" s="13" t="e">
        <f>#REF!</f>
        <v>#REF!</v>
      </c>
      <c r="K331" s="13" t="e">
        <f>#REF!</f>
        <v>#REF!</v>
      </c>
      <c r="L331" s="13" t="e">
        <f>#REF!</f>
        <v>#REF!</v>
      </c>
      <c r="M331" s="13" t="e">
        <f>#REF!</f>
        <v>#REF!</v>
      </c>
      <c r="N331" s="13" t="e">
        <f>#REF!</f>
        <v>#REF!</v>
      </c>
      <c r="O331" s="13" t="e">
        <f>#REF!</f>
        <v>#REF!</v>
      </c>
      <c r="P331" s="13" t="e">
        <f>#REF!</f>
        <v>#REF!</v>
      </c>
      <c r="Q331" s="13" t="e">
        <f>#REF!</f>
        <v>#REF!</v>
      </c>
      <c r="R331" s="13" t="e">
        <f>#REF!</f>
        <v>#REF!</v>
      </c>
      <c r="S331" s="13" t="e">
        <f>#REF!</f>
        <v>#REF!</v>
      </c>
      <c r="T331" s="13" t="e">
        <f>#REF!</f>
        <v>#REF!</v>
      </c>
      <c r="U331" s="13" t="e">
        <f>#REF!</f>
        <v>#REF!</v>
      </c>
      <c r="V331" s="13" t="e">
        <f>#REF!</f>
        <v>#REF!</v>
      </c>
      <c r="X331" s="89">
        <f>X332+X335+X338+X341+X344+X347+X350+X353+X356+X359+X362</f>
        <v>221224.1</v>
      </c>
      <c r="Y331" s="92">
        <v>0</v>
      </c>
      <c r="Z331" s="100"/>
    </row>
    <row r="332" spans="1:26" s="24" customFormat="1" ht="31.5" outlineLevel="6">
      <c r="A332" s="47" t="s">
        <v>160</v>
      </c>
      <c r="B332" s="19" t="s">
        <v>21</v>
      </c>
      <c r="C332" s="19" t="s">
        <v>310</v>
      </c>
      <c r="D332" s="19" t="s">
        <v>5</v>
      </c>
      <c r="E332" s="19"/>
      <c r="F332" s="86">
        <f>F333</f>
        <v>60630.8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86">
        <f>X333</f>
        <v>47070.66</v>
      </c>
      <c r="Y332" s="92">
        <v>0</v>
      </c>
      <c r="Z332" s="100"/>
    </row>
    <row r="333" spans="1:26" s="24" customFormat="1" ht="15.75" outlineLevel="6">
      <c r="A333" s="5" t="s">
        <v>121</v>
      </c>
      <c r="B333" s="6" t="s">
        <v>21</v>
      </c>
      <c r="C333" s="6" t="s">
        <v>310</v>
      </c>
      <c r="D333" s="6" t="s">
        <v>122</v>
      </c>
      <c r="E333" s="6"/>
      <c r="F333" s="87">
        <f>F334</f>
        <v>60630.8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87">
        <f>X334</f>
        <v>47070.66</v>
      </c>
      <c r="Y333" s="92">
        <f t="shared" si="33"/>
        <v>77.63489843445906</v>
      </c>
      <c r="Z333" s="100"/>
    </row>
    <row r="334" spans="1:26" s="24" customFormat="1" ht="47.25" outlineLevel="6">
      <c r="A334" s="52" t="s">
        <v>204</v>
      </c>
      <c r="B334" s="45" t="s">
        <v>21</v>
      </c>
      <c r="C334" s="45" t="s">
        <v>310</v>
      </c>
      <c r="D334" s="45" t="s">
        <v>85</v>
      </c>
      <c r="E334" s="45"/>
      <c r="F334" s="88">
        <v>60630.8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124">
        <v>47070.66</v>
      </c>
      <c r="Y334" s="92">
        <f t="shared" si="33"/>
        <v>77.63489843445906</v>
      </c>
      <c r="Z334" s="100"/>
    </row>
    <row r="335" spans="1:26" s="24" customFormat="1" ht="31.5" outlineLevel="6">
      <c r="A335" s="63" t="s">
        <v>201</v>
      </c>
      <c r="B335" s="19" t="s">
        <v>21</v>
      </c>
      <c r="C335" s="19" t="s">
        <v>353</v>
      </c>
      <c r="D335" s="19" t="s">
        <v>5</v>
      </c>
      <c r="E335" s="19"/>
      <c r="F335" s="86">
        <f>F336</f>
        <v>142.206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86">
        <f>X336</f>
        <v>142.206</v>
      </c>
      <c r="Y335" s="92">
        <f t="shared" si="33"/>
        <v>100</v>
      </c>
      <c r="Z335" s="100"/>
    </row>
    <row r="336" spans="1:26" s="24" customFormat="1" ht="15.75" outlineLevel="6">
      <c r="A336" s="5" t="s">
        <v>121</v>
      </c>
      <c r="B336" s="6" t="s">
        <v>21</v>
      </c>
      <c r="C336" s="6" t="s">
        <v>353</v>
      </c>
      <c r="D336" s="6" t="s">
        <v>122</v>
      </c>
      <c r="E336" s="6"/>
      <c r="F336" s="87">
        <f>F337</f>
        <v>142.206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87">
        <f>X337</f>
        <v>142.206</v>
      </c>
      <c r="Y336" s="92">
        <f t="shared" si="33"/>
        <v>100</v>
      </c>
      <c r="Z336" s="100"/>
    </row>
    <row r="337" spans="1:26" s="24" customFormat="1" ht="15.75" outlineLevel="6">
      <c r="A337" s="54" t="s">
        <v>86</v>
      </c>
      <c r="B337" s="45" t="s">
        <v>21</v>
      </c>
      <c r="C337" s="45" t="s">
        <v>353</v>
      </c>
      <c r="D337" s="45" t="s">
        <v>87</v>
      </c>
      <c r="E337" s="45"/>
      <c r="F337" s="88">
        <v>142.206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85">
        <v>142.206</v>
      </c>
      <c r="Y337" s="92">
        <v>0</v>
      </c>
      <c r="Z337" s="100"/>
    </row>
    <row r="338" spans="1:26" s="24" customFormat="1" ht="15.75" outlineLevel="6">
      <c r="A338" s="63" t="s">
        <v>248</v>
      </c>
      <c r="B338" s="19" t="s">
        <v>21</v>
      </c>
      <c r="C338" s="19" t="s">
        <v>311</v>
      </c>
      <c r="D338" s="19" t="s">
        <v>5</v>
      </c>
      <c r="E338" s="19"/>
      <c r="F338" s="79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79">
        <f>X339</f>
        <v>0</v>
      </c>
      <c r="Y338" s="92">
        <v>0</v>
      </c>
      <c r="Z338" s="100"/>
    </row>
    <row r="339" spans="1:26" s="24" customFormat="1" ht="15.75" outlineLevel="6">
      <c r="A339" s="5" t="s">
        <v>121</v>
      </c>
      <c r="B339" s="6" t="s">
        <v>21</v>
      </c>
      <c r="C339" s="6" t="s">
        <v>311</v>
      </c>
      <c r="D339" s="6" t="s">
        <v>122</v>
      </c>
      <c r="E339" s="6"/>
      <c r="F339" s="80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4">
        <f>X340</f>
        <v>0</v>
      </c>
      <c r="Y339" s="92">
        <v>0</v>
      </c>
      <c r="Z339" s="100"/>
    </row>
    <row r="340" spans="1:26" s="24" customFormat="1" ht="15.75" outlineLevel="6">
      <c r="A340" s="54" t="s">
        <v>86</v>
      </c>
      <c r="B340" s="45" t="s">
        <v>21</v>
      </c>
      <c r="C340" s="45" t="s">
        <v>311</v>
      </c>
      <c r="D340" s="45" t="s">
        <v>87</v>
      </c>
      <c r="E340" s="45"/>
      <c r="F340" s="81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75">
        <v>0</v>
      </c>
      <c r="Y340" s="92">
        <v>0</v>
      </c>
      <c r="Z340" s="100"/>
    </row>
    <row r="341" spans="1:26" s="24" customFormat="1" ht="31.5" outlineLevel="6">
      <c r="A341" s="47" t="s">
        <v>165</v>
      </c>
      <c r="B341" s="19" t="s">
        <v>21</v>
      </c>
      <c r="C341" s="19" t="s">
        <v>312</v>
      </c>
      <c r="D341" s="19" t="s">
        <v>5</v>
      </c>
      <c r="E341" s="19"/>
      <c r="F341" s="86">
        <f>F342</f>
        <v>5776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86">
        <f>X342</f>
        <v>3345.133</v>
      </c>
      <c r="Y341" s="92">
        <f aca="true" t="shared" si="38" ref="Y341:Y399">X341/F341*100</f>
        <v>57.914352493074794</v>
      </c>
      <c r="Z341" s="100"/>
    </row>
    <row r="342" spans="1:26" s="24" customFormat="1" ht="15.75" outlineLevel="6">
      <c r="A342" s="5" t="s">
        <v>121</v>
      </c>
      <c r="B342" s="6" t="s">
        <v>21</v>
      </c>
      <c r="C342" s="6" t="s">
        <v>312</v>
      </c>
      <c r="D342" s="6" t="s">
        <v>122</v>
      </c>
      <c r="E342" s="6"/>
      <c r="F342" s="87">
        <f>F343</f>
        <v>5776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87">
        <f>X343</f>
        <v>3345.133</v>
      </c>
      <c r="Y342" s="92">
        <f t="shared" si="38"/>
        <v>57.914352493074794</v>
      </c>
      <c r="Z342" s="100"/>
    </row>
    <row r="343" spans="1:26" s="24" customFormat="1" ht="47.25" outlineLevel="6">
      <c r="A343" s="52" t="s">
        <v>204</v>
      </c>
      <c r="B343" s="45" t="s">
        <v>21</v>
      </c>
      <c r="C343" s="45" t="s">
        <v>312</v>
      </c>
      <c r="D343" s="45" t="s">
        <v>85</v>
      </c>
      <c r="E343" s="45"/>
      <c r="F343" s="88">
        <v>5776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124">
        <v>3345.133</v>
      </c>
      <c r="Y343" s="92">
        <f t="shared" si="38"/>
        <v>57.914352493074794</v>
      </c>
      <c r="Z343" s="100"/>
    </row>
    <row r="344" spans="1:26" s="24" customFormat="1" ht="51" customHeight="1" outlineLevel="6">
      <c r="A344" s="53" t="s">
        <v>166</v>
      </c>
      <c r="B344" s="19" t="s">
        <v>21</v>
      </c>
      <c r="C344" s="19" t="s">
        <v>313</v>
      </c>
      <c r="D344" s="19" t="s">
        <v>5</v>
      </c>
      <c r="E344" s="19"/>
      <c r="F344" s="86">
        <f>F345</f>
        <v>231255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f>X345</f>
        <v>163100</v>
      </c>
      <c r="Y344" s="92">
        <f t="shared" si="38"/>
        <v>70.528204795572</v>
      </c>
      <c r="Z344" s="100"/>
    </row>
    <row r="345" spans="1:26" s="24" customFormat="1" ht="15.75" outlineLevel="6">
      <c r="A345" s="5" t="s">
        <v>121</v>
      </c>
      <c r="B345" s="6" t="s">
        <v>21</v>
      </c>
      <c r="C345" s="6" t="s">
        <v>313</v>
      </c>
      <c r="D345" s="6" t="s">
        <v>122</v>
      </c>
      <c r="E345" s="6"/>
      <c r="F345" s="87">
        <f>F346</f>
        <v>231255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7">
        <f>X346</f>
        <v>163100</v>
      </c>
      <c r="Y345" s="92">
        <f t="shared" si="38"/>
        <v>70.528204795572</v>
      </c>
      <c r="Z345" s="100"/>
    </row>
    <row r="346" spans="1:26" s="24" customFormat="1" ht="47.25" outlineLevel="6">
      <c r="A346" s="52" t="s">
        <v>204</v>
      </c>
      <c r="B346" s="45" t="s">
        <v>21</v>
      </c>
      <c r="C346" s="45" t="s">
        <v>313</v>
      </c>
      <c r="D346" s="45" t="s">
        <v>85</v>
      </c>
      <c r="E346" s="45"/>
      <c r="F346" s="88">
        <v>231255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124">
        <v>163100</v>
      </c>
      <c r="Y346" s="92">
        <f t="shared" si="38"/>
        <v>70.528204795572</v>
      </c>
      <c r="Z346" s="100"/>
    </row>
    <row r="347" spans="1:26" s="24" customFormat="1" ht="15.75" outlineLevel="6">
      <c r="A347" s="57" t="s">
        <v>421</v>
      </c>
      <c r="B347" s="19" t="s">
        <v>21</v>
      </c>
      <c r="C347" s="19" t="s">
        <v>420</v>
      </c>
      <c r="D347" s="19" t="s">
        <v>5</v>
      </c>
      <c r="E347" s="19"/>
      <c r="F347" s="86">
        <f>F348</f>
        <v>3600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f>X348</f>
        <v>3600</v>
      </c>
      <c r="Y347" s="92">
        <f t="shared" si="38"/>
        <v>100</v>
      </c>
      <c r="Z347" s="100"/>
    </row>
    <row r="348" spans="1:26" s="24" customFormat="1" ht="15.75" outlineLevel="6">
      <c r="A348" s="5" t="s">
        <v>121</v>
      </c>
      <c r="B348" s="6" t="s">
        <v>21</v>
      </c>
      <c r="C348" s="6" t="s">
        <v>420</v>
      </c>
      <c r="D348" s="6" t="s">
        <v>122</v>
      </c>
      <c r="E348" s="6"/>
      <c r="F348" s="87">
        <f>F349</f>
        <v>3600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87">
        <f>X349</f>
        <v>3600</v>
      </c>
      <c r="Y348" s="92">
        <f t="shared" si="38"/>
        <v>100</v>
      </c>
      <c r="Z348" s="100"/>
    </row>
    <row r="349" spans="1:26" s="24" customFormat="1" ht="15.75" outlineLevel="6">
      <c r="A349" s="54" t="s">
        <v>86</v>
      </c>
      <c r="B349" s="45" t="s">
        <v>21</v>
      </c>
      <c r="C349" s="45" t="s">
        <v>420</v>
      </c>
      <c r="D349" s="45" t="s">
        <v>87</v>
      </c>
      <c r="E349" s="45"/>
      <c r="F349" s="88">
        <v>3600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124">
        <v>3600</v>
      </c>
      <c r="Y349" s="92">
        <v>0</v>
      </c>
      <c r="Z349" s="100"/>
    </row>
    <row r="350" spans="1:26" s="24" customFormat="1" ht="17.25" customHeight="1" outlineLevel="6">
      <c r="A350" s="57" t="s">
        <v>423</v>
      </c>
      <c r="B350" s="19" t="s">
        <v>21</v>
      </c>
      <c r="C350" s="19" t="s">
        <v>422</v>
      </c>
      <c r="D350" s="19" t="s">
        <v>5</v>
      </c>
      <c r="E350" s="19"/>
      <c r="F350" s="86">
        <f>F351</f>
        <v>3600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86">
        <f>X351</f>
        <v>3600</v>
      </c>
      <c r="Y350" s="92">
        <v>0</v>
      </c>
      <c r="Z350" s="100"/>
    </row>
    <row r="351" spans="1:26" s="24" customFormat="1" ht="15.75" outlineLevel="6">
      <c r="A351" s="5" t="s">
        <v>121</v>
      </c>
      <c r="B351" s="6" t="s">
        <v>21</v>
      </c>
      <c r="C351" s="6" t="s">
        <v>422</v>
      </c>
      <c r="D351" s="6" t="s">
        <v>122</v>
      </c>
      <c r="E351" s="6"/>
      <c r="F351" s="87">
        <f>F352</f>
        <v>3600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87">
        <f>X352</f>
        <v>3600</v>
      </c>
      <c r="Y351" s="92">
        <v>0</v>
      </c>
      <c r="Z351" s="100"/>
    </row>
    <row r="352" spans="1:26" s="24" customFormat="1" ht="15.75" outlineLevel="6">
      <c r="A352" s="54" t="s">
        <v>86</v>
      </c>
      <c r="B352" s="45" t="s">
        <v>21</v>
      </c>
      <c r="C352" s="45" t="s">
        <v>422</v>
      </c>
      <c r="D352" s="45" t="s">
        <v>87</v>
      </c>
      <c r="E352" s="45"/>
      <c r="F352" s="88">
        <v>3600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124">
        <v>3600</v>
      </c>
      <c r="Y352" s="92">
        <f t="shared" si="38"/>
        <v>100</v>
      </c>
      <c r="Z352" s="100"/>
    </row>
    <row r="353" spans="1:26" s="24" customFormat="1" ht="47.25" outlineLevel="6">
      <c r="A353" s="57" t="s">
        <v>425</v>
      </c>
      <c r="B353" s="19" t="s">
        <v>21</v>
      </c>
      <c r="C353" s="19" t="s">
        <v>424</v>
      </c>
      <c r="D353" s="19" t="s">
        <v>5</v>
      </c>
      <c r="E353" s="19"/>
      <c r="F353" s="86">
        <f>F354</f>
        <v>1860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118">
        <f>X354</f>
        <v>0</v>
      </c>
      <c r="Y353" s="92">
        <f t="shared" si="38"/>
        <v>0</v>
      </c>
      <c r="Z353" s="100"/>
    </row>
    <row r="354" spans="1:26" s="24" customFormat="1" ht="15.75" outlineLevel="6">
      <c r="A354" s="5" t="s">
        <v>121</v>
      </c>
      <c r="B354" s="6" t="s">
        <v>21</v>
      </c>
      <c r="C354" s="6" t="s">
        <v>424</v>
      </c>
      <c r="D354" s="6" t="s">
        <v>122</v>
      </c>
      <c r="E354" s="6"/>
      <c r="F354" s="87">
        <f>F355</f>
        <v>1860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17">
        <f>X355</f>
        <v>0</v>
      </c>
      <c r="Y354" s="92">
        <f t="shared" si="38"/>
        <v>0</v>
      </c>
      <c r="Z354" s="100"/>
    </row>
    <row r="355" spans="1:26" s="24" customFormat="1" ht="15.75" outlineLevel="6">
      <c r="A355" s="54" t="s">
        <v>86</v>
      </c>
      <c r="B355" s="45" t="s">
        <v>21</v>
      </c>
      <c r="C355" s="45" t="s">
        <v>424</v>
      </c>
      <c r="D355" s="45" t="s">
        <v>87</v>
      </c>
      <c r="E355" s="45"/>
      <c r="F355" s="88">
        <v>1860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22">
        <v>0</v>
      </c>
      <c r="Y355" s="92">
        <f t="shared" si="38"/>
        <v>0</v>
      </c>
      <c r="Z355" s="100"/>
    </row>
    <row r="356" spans="1:26" s="24" customFormat="1" ht="47.25" outlineLevel="6">
      <c r="A356" s="57" t="s">
        <v>427</v>
      </c>
      <c r="B356" s="19" t="s">
        <v>21</v>
      </c>
      <c r="C356" s="19" t="s">
        <v>426</v>
      </c>
      <c r="D356" s="19" t="s">
        <v>5</v>
      </c>
      <c r="E356" s="19"/>
      <c r="F356" s="86">
        <f>F357</f>
        <v>459.6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6">
        <f>X357</f>
        <v>366.101</v>
      </c>
      <c r="Y356" s="92">
        <v>0</v>
      </c>
      <c r="Z356" s="100"/>
    </row>
    <row r="357" spans="1:26" s="24" customFormat="1" ht="15.75" outlineLevel="6">
      <c r="A357" s="5" t="s">
        <v>121</v>
      </c>
      <c r="B357" s="6" t="s">
        <v>21</v>
      </c>
      <c r="C357" s="6" t="s">
        <v>426</v>
      </c>
      <c r="D357" s="6" t="s">
        <v>122</v>
      </c>
      <c r="E357" s="6"/>
      <c r="F357" s="87">
        <f>F358</f>
        <v>459.6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7">
        <f>X358</f>
        <v>366.101</v>
      </c>
      <c r="Y357" s="92">
        <v>0</v>
      </c>
      <c r="Z357" s="100"/>
    </row>
    <row r="358" spans="1:26" s="24" customFormat="1" ht="15.75" outlineLevel="6">
      <c r="A358" s="54" t="s">
        <v>86</v>
      </c>
      <c r="B358" s="45" t="s">
        <v>21</v>
      </c>
      <c r="C358" s="45" t="s">
        <v>426</v>
      </c>
      <c r="D358" s="45" t="s">
        <v>87</v>
      </c>
      <c r="E358" s="45"/>
      <c r="F358" s="88">
        <v>459.6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124">
        <v>366.101</v>
      </c>
      <c r="Y358" s="92">
        <f t="shared" si="38"/>
        <v>79.65644038294168</v>
      </c>
      <c r="Z358" s="100"/>
    </row>
    <row r="359" spans="1:26" s="24" customFormat="1" ht="47.25" outlineLevel="6">
      <c r="A359" s="53" t="s">
        <v>429</v>
      </c>
      <c r="B359" s="19" t="s">
        <v>21</v>
      </c>
      <c r="C359" s="19" t="s">
        <v>428</v>
      </c>
      <c r="D359" s="19" t="s">
        <v>5</v>
      </c>
      <c r="E359" s="19"/>
      <c r="F359" s="86">
        <f>F360</f>
        <v>470.911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18">
        <f>X360</f>
        <v>0</v>
      </c>
      <c r="Y359" s="92">
        <f t="shared" si="38"/>
        <v>0</v>
      </c>
      <c r="Z359" s="100"/>
    </row>
    <row r="360" spans="1:26" s="24" customFormat="1" ht="15.75" outlineLevel="6">
      <c r="A360" s="5" t="s">
        <v>121</v>
      </c>
      <c r="B360" s="6" t="s">
        <v>21</v>
      </c>
      <c r="C360" s="6" t="s">
        <v>428</v>
      </c>
      <c r="D360" s="6" t="s">
        <v>122</v>
      </c>
      <c r="E360" s="6"/>
      <c r="F360" s="87">
        <f>F361</f>
        <v>470.911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117">
        <f>X361</f>
        <v>0</v>
      </c>
      <c r="Y360" s="92">
        <f t="shared" si="38"/>
        <v>0</v>
      </c>
      <c r="Z360" s="100"/>
    </row>
    <row r="361" spans="1:26" s="24" customFormat="1" ht="15.75" outlineLevel="6">
      <c r="A361" s="54" t="s">
        <v>86</v>
      </c>
      <c r="B361" s="45" t="s">
        <v>21</v>
      </c>
      <c r="C361" s="45" t="s">
        <v>428</v>
      </c>
      <c r="D361" s="45" t="s">
        <v>87</v>
      </c>
      <c r="E361" s="45"/>
      <c r="F361" s="88">
        <v>470.911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122">
        <v>0</v>
      </c>
      <c r="Y361" s="92">
        <f t="shared" si="38"/>
        <v>0</v>
      </c>
      <c r="Z361" s="100"/>
    </row>
    <row r="362" spans="1:26" s="24" customFormat="1" ht="31.5" outlineLevel="6">
      <c r="A362" s="53" t="s">
        <v>380</v>
      </c>
      <c r="B362" s="19" t="s">
        <v>21</v>
      </c>
      <c r="C362" s="19" t="s">
        <v>379</v>
      </c>
      <c r="D362" s="19" t="s">
        <v>5</v>
      </c>
      <c r="E362" s="19"/>
      <c r="F362" s="86">
        <f>F363</f>
        <v>4920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118">
        <f>X363</f>
        <v>0</v>
      </c>
      <c r="Y362" s="92">
        <f t="shared" si="38"/>
        <v>0</v>
      </c>
      <c r="Z362" s="100"/>
    </row>
    <row r="363" spans="1:26" s="24" customFormat="1" ht="15.75" outlineLevel="6">
      <c r="A363" s="5" t="s">
        <v>121</v>
      </c>
      <c r="B363" s="6" t="s">
        <v>21</v>
      </c>
      <c r="C363" s="6" t="s">
        <v>379</v>
      </c>
      <c r="D363" s="6" t="s">
        <v>122</v>
      </c>
      <c r="E363" s="6"/>
      <c r="F363" s="87">
        <f>F364</f>
        <v>4920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117">
        <f>X364</f>
        <v>0</v>
      </c>
      <c r="Y363" s="92">
        <f t="shared" si="38"/>
        <v>0</v>
      </c>
      <c r="Z363" s="100"/>
    </row>
    <row r="364" spans="1:26" s="24" customFormat="1" ht="15.75" outlineLevel="6">
      <c r="A364" s="54" t="s">
        <v>86</v>
      </c>
      <c r="B364" s="45" t="s">
        <v>21</v>
      </c>
      <c r="C364" s="45" t="s">
        <v>379</v>
      </c>
      <c r="D364" s="45" t="s">
        <v>87</v>
      </c>
      <c r="E364" s="45"/>
      <c r="F364" s="88">
        <v>4920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122">
        <v>0</v>
      </c>
      <c r="Y364" s="92">
        <f t="shared" si="38"/>
        <v>0</v>
      </c>
      <c r="Z364" s="100"/>
    </row>
    <row r="365" spans="1:26" s="24" customFormat="1" ht="31.5" outlineLevel="6">
      <c r="A365" s="62" t="s">
        <v>372</v>
      </c>
      <c r="B365" s="9" t="s">
        <v>21</v>
      </c>
      <c r="C365" s="9" t="s">
        <v>373</v>
      </c>
      <c r="D365" s="9" t="s">
        <v>5</v>
      </c>
      <c r="E365" s="9"/>
      <c r="F365" s="82">
        <f>F366</f>
        <v>20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2">
        <f>X366</f>
        <v>0</v>
      </c>
      <c r="Y365" s="92">
        <f t="shared" si="38"/>
        <v>0</v>
      </c>
      <c r="Z365" s="100"/>
    </row>
    <row r="366" spans="1:26" s="24" customFormat="1" ht="18.75" outlineLevel="6">
      <c r="A366" s="5" t="s">
        <v>121</v>
      </c>
      <c r="B366" s="6" t="s">
        <v>21</v>
      </c>
      <c r="C366" s="6" t="s">
        <v>375</v>
      </c>
      <c r="D366" s="6" t="s">
        <v>122</v>
      </c>
      <c r="E366" s="66"/>
      <c r="F366" s="80">
        <f>F367</f>
        <v>20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0">
        <f>X367</f>
        <v>0</v>
      </c>
      <c r="Y366" s="92">
        <f t="shared" si="38"/>
        <v>0</v>
      </c>
      <c r="Z366" s="100"/>
    </row>
    <row r="367" spans="1:26" s="24" customFormat="1" ht="18.75" outlineLevel="6">
      <c r="A367" s="54" t="s">
        <v>86</v>
      </c>
      <c r="B367" s="45" t="s">
        <v>21</v>
      </c>
      <c r="C367" s="45" t="s">
        <v>375</v>
      </c>
      <c r="D367" s="45" t="s">
        <v>87</v>
      </c>
      <c r="E367" s="67"/>
      <c r="F367" s="81">
        <v>20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123">
        <v>0</v>
      </c>
      <c r="Y367" s="92">
        <f t="shared" si="38"/>
        <v>0</v>
      </c>
      <c r="Z367" s="100"/>
    </row>
    <row r="368" spans="1:26" s="24" customFormat="1" ht="15.75" outlineLevel="6">
      <c r="A368" s="65" t="s">
        <v>432</v>
      </c>
      <c r="B368" s="30" t="s">
        <v>433</v>
      </c>
      <c r="C368" s="30" t="s">
        <v>257</v>
      </c>
      <c r="D368" s="30" t="s">
        <v>5</v>
      </c>
      <c r="E368" s="30"/>
      <c r="F368" s="78">
        <f>F369+F375+F381</f>
        <v>29046.930210000002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78">
        <f>X369+X375+X381</f>
        <v>24118.339</v>
      </c>
      <c r="Y368" s="92">
        <f t="shared" si="38"/>
        <v>83.0323164122065</v>
      </c>
      <c r="Z368" s="100"/>
    </row>
    <row r="369" spans="1:26" s="24" customFormat="1" ht="31.5" outlineLevel="6">
      <c r="A369" s="22" t="s">
        <v>136</v>
      </c>
      <c r="B369" s="9" t="s">
        <v>433</v>
      </c>
      <c r="C369" s="9" t="s">
        <v>258</v>
      </c>
      <c r="D369" s="9" t="s">
        <v>5</v>
      </c>
      <c r="E369" s="9"/>
      <c r="F369" s="72">
        <f>F370</f>
        <v>9.73021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X369" s="72">
        <f>X370</f>
        <v>9.73</v>
      </c>
      <c r="Y369" s="92">
        <f t="shared" si="38"/>
        <v>99.99784177319914</v>
      </c>
      <c r="Z369" s="100"/>
    </row>
    <row r="370" spans="1:26" s="24" customFormat="1" ht="31.5" outlineLevel="6">
      <c r="A370" s="22" t="s">
        <v>138</v>
      </c>
      <c r="B370" s="9" t="s">
        <v>433</v>
      </c>
      <c r="C370" s="9" t="s">
        <v>259</v>
      </c>
      <c r="D370" s="9" t="s">
        <v>5</v>
      </c>
      <c r="E370" s="9"/>
      <c r="F370" s="72">
        <f>F371+F373</f>
        <v>9.73021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X370" s="72">
        <f>X371+X373</f>
        <v>9.73</v>
      </c>
      <c r="Y370" s="92">
        <f t="shared" si="38"/>
        <v>99.99784177319914</v>
      </c>
      <c r="Z370" s="100"/>
    </row>
    <row r="371" spans="1:26" s="24" customFormat="1" ht="18.75" customHeight="1" outlineLevel="6">
      <c r="A371" s="47" t="s">
        <v>431</v>
      </c>
      <c r="B371" s="19" t="s">
        <v>433</v>
      </c>
      <c r="C371" s="19" t="s">
        <v>430</v>
      </c>
      <c r="D371" s="19" t="s">
        <v>5</v>
      </c>
      <c r="E371" s="19"/>
      <c r="F371" s="73">
        <f>F372</f>
        <v>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X371" s="73">
        <f>X372</f>
        <v>0</v>
      </c>
      <c r="Y371" s="92">
        <v>0</v>
      </c>
      <c r="Z371" s="100"/>
    </row>
    <row r="372" spans="1:26" s="24" customFormat="1" ht="15.75" outlineLevel="6">
      <c r="A372" s="84" t="s">
        <v>86</v>
      </c>
      <c r="B372" s="83" t="s">
        <v>433</v>
      </c>
      <c r="C372" s="83" t="s">
        <v>430</v>
      </c>
      <c r="D372" s="83" t="s">
        <v>87</v>
      </c>
      <c r="E372" s="83"/>
      <c r="F372" s="85">
        <v>0</v>
      </c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100"/>
      <c r="X372" s="85">
        <v>0</v>
      </c>
      <c r="Y372" s="92">
        <v>0</v>
      </c>
      <c r="Z372" s="100"/>
    </row>
    <row r="373" spans="1:26" s="24" customFormat="1" ht="15.75" outlineLevel="6">
      <c r="A373" s="47" t="s">
        <v>141</v>
      </c>
      <c r="B373" s="19" t="s">
        <v>433</v>
      </c>
      <c r="C373" s="19" t="s">
        <v>308</v>
      </c>
      <c r="D373" s="19" t="s">
        <v>5</v>
      </c>
      <c r="E373" s="19"/>
      <c r="F373" s="73">
        <f>F374</f>
        <v>9.73021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X373" s="73">
        <f>X374</f>
        <v>9.73</v>
      </c>
      <c r="Y373" s="92">
        <v>0</v>
      </c>
      <c r="Z373" s="100"/>
    </row>
    <row r="374" spans="1:26" s="24" customFormat="1" ht="47.25" outlineLevel="6">
      <c r="A374" s="84" t="s">
        <v>204</v>
      </c>
      <c r="B374" s="83" t="s">
        <v>433</v>
      </c>
      <c r="C374" s="83" t="s">
        <v>308</v>
      </c>
      <c r="D374" s="83" t="s">
        <v>85</v>
      </c>
      <c r="E374" s="83"/>
      <c r="F374" s="85">
        <v>9.73021</v>
      </c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100"/>
      <c r="X374" s="85">
        <v>9.73</v>
      </c>
      <c r="Y374" s="92">
        <f t="shared" si="38"/>
        <v>99.99784177319914</v>
      </c>
      <c r="Z374" s="100"/>
    </row>
    <row r="375" spans="1:26" s="24" customFormat="1" ht="15.75" outlineLevel="6">
      <c r="A375" s="62" t="s">
        <v>230</v>
      </c>
      <c r="B375" s="9" t="s">
        <v>433</v>
      </c>
      <c r="C375" s="9" t="s">
        <v>301</v>
      </c>
      <c r="D375" s="9" t="s">
        <v>5</v>
      </c>
      <c r="E375" s="9"/>
      <c r="F375" s="72">
        <f>F376</f>
        <v>18537.2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72">
        <f>X376</f>
        <v>14750.473</v>
      </c>
      <c r="Y375" s="92">
        <f t="shared" si="38"/>
        <v>79.57228168223895</v>
      </c>
      <c r="Z375" s="100"/>
    </row>
    <row r="376" spans="1:26" s="24" customFormat="1" ht="31.5" outlineLevel="6">
      <c r="A376" s="62" t="s">
        <v>193</v>
      </c>
      <c r="B376" s="9" t="s">
        <v>433</v>
      </c>
      <c r="C376" s="9" t="s">
        <v>314</v>
      </c>
      <c r="D376" s="9" t="s">
        <v>5</v>
      </c>
      <c r="E376" s="9"/>
      <c r="F376" s="89">
        <f>F377</f>
        <v>18537.2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2">
        <f>X377</f>
        <v>14750.473</v>
      </c>
      <c r="Y376" s="92">
        <f t="shared" si="38"/>
        <v>79.57228168223895</v>
      </c>
      <c r="Z376" s="100"/>
    </row>
    <row r="377" spans="1:26" s="24" customFormat="1" ht="31.5" outlineLevel="6">
      <c r="A377" s="47" t="s">
        <v>194</v>
      </c>
      <c r="B377" s="19" t="s">
        <v>433</v>
      </c>
      <c r="C377" s="19" t="s">
        <v>315</v>
      </c>
      <c r="D377" s="19" t="s">
        <v>5</v>
      </c>
      <c r="E377" s="19"/>
      <c r="F377" s="86">
        <f>F378</f>
        <v>18537.2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6">
        <f>X378</f>
        <v>14750.473</v>
      </c>
      <c r="Y377" s="92">
        <f t="shared" si="38"/>
        <v>79.57228168223895</v>
      </c>
      <c r="Z377" s="100"/>
    </row>
    <row r="378" spans="1:26" s="24" customFormat="1" ht="15.75" outlineLevel="6">
      <c r="A378" s="5" t="s">
        <v>121</v>
      </c>
      <c r="B378" s="6" t="s">
        <v>433</v>
      </c>
      <c r="C378" s="6" t="s">
        <v>315</v>
      </c>
      <c r="D378" s="6" t="s">
        <v>122</v>
      </c>
      <c r="E378" s="6"/>
      <c r="F378" s="87">
        <f>F379+F380</f>
        <v>18537.2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7">
        <f>X379+X380</f>
        <v>14750.473</v>
      </c>
      <c r="Y378" s="92">
        <f t="shared" si="38"/>
        <v>79.57228168223895</v>
      </c>
      <c r="Z378" s="100"/>
    </row>
    <row r="379" spans="1:26" s="24" customFormat="1" ht="47.25" outlineLevel="6">
      <c r="A379" s="52" t="s">
        <v>204</v>
      </c>
      <c r="B379" s="45" t="s">
        <v>433</v>
      </c>
      <c r="C379" s="45" t="s">
        <v>315</v>
      </c>
      <c r="D379" s="45" t="s">
        <v>85</v>
      </c>
      <c r="E379" s="45"/>
      <c r="F379" s="88">
        <v>18537.2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5">
        <v>14750.473</v>
      </c>
      <c r="Y379" s="92">
        <f t="shared" si="38"/>
        <v>79.57228168223895</v>
      </c>
      <c r="Z379" s="100"/>
    </row>
    <row r="380" spans="1:26" s="24" customFormat="1" ht="15.75" outlineLevel="6">
      <c r="A380" s="54" t="s">
        <v>86</v>
      </c>
      <c r="B380" s="45" t="s">
        <v>433</v>
      </c>
      <c r="C380" s="45" t="s">
        <v>356</v>
      </c>
      <c r="D380" s="45" t="s">
        <v>87</v>
      </c>
      <c r="E380" s="45"/>
      <c r="F380" s="116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5">
        <v>0</v>
      </c>
      <c r="Y380" s="92">
        <v>0</v>
      </c>
      <c r="Z380" s="100"/>
    </row>
    <row r="381" spans="1:26" s="24" customFormat="1" ht="31.5" outlineLevel="6">
      <c r="A381" s="62" t="s">
        <v>205</v>
      </c>
      <c r="B381" s="9" t="s">
        <v>433</v>
      </c>
      <c r="C381" s="9" t="s">
        <v>316</v>
      </c>
      <c r="D381" s="9" t="s">
        <v>5</v>
      </c>
      <c r="E381" s="9"/>
      <c r="F381" s="89">
        <f>F382</f>
        <v>10500</v>
      </c>
      <c r="G381" s="13" t="e">
        <f aca="true" t="shared" si="39" ref="G381:V381">G382</f>
        <v>#REF!</v>
      </c>
      <c r="H381" s="13" t="e">
        <f t="shared" si="39"/>
        <v>#REF!</v>
      </c>
      <c r="I381" s="13" t="e">
        <f t="shared" si="39"/>
        <v>#REF!</v>
      </c>
      <c r="J381" s="13" t="e">
        <f t="shared" si="39"/>
        <v>#REF!</v>
      </c>
      <c r="K381" s="13" t="e">
        <f t="shared" si="39"/>
        <v>#REF!</v>
      </c>
      <c r="L381" s="13" t="e">
        <f t="shared" si="39"/>
        <v>#REF!</v>
      </c>
      <c r="M381" s="13" t="e">
        <f t="shared" si="39"/>
        <v>#REF!</v>
      </c>
      <c r="N381" s="13" t="e">
        <f t="shared" si="39"/>
        <v>#REF!</v>
      </c>
      <c r="O381" s="13" t="e">
        <f t="shared" si="39"/>
        <v>#REF!</v>
      </c>
      <c r="P381" s="13" t="e">
        <f t="shared" si="39"/>
        <v>#REF!</v>
      </c>
      <c r="Q381" s="13" t="e">
        <f t="shared" si="39"/>
        <v>#REF!</v>
      </c>
      <c r="R381" s="13" t="e">
        <f t="shared" si="39"/>
        <v>#REF!</v>
      </c>
      <c r="S381" s="13" t="e">
        <f t="shared" si="39"/>
        <v>#REF!</v>
      </c>
      <c r="T381" s="13" t="e">
        <f t="shared" si="39"/>
        <v>#REF!</v>
      </c>
      <c r="U381" s="13" t="e">
        <f t="shared" si="39"/>
        <v>#REF!</v>
      </c>
      <c r="V381" s="13" t="e">
        <f t="shared" si="39"/>
        <v>#REF!</v>
      </c>
      <c r="X381" s="89">
        <f>X382</f>
        <v>9358.136</v>
      </c>
      <c r="Y381" s="92">
        <f t="shared" si="38"/>
        <v>89.12510476190477</v>
      </c>
      <c r="Z381" s="100"/>
    </row>
    <row r="382" spans="1:26" s="24" customFormat="1" ht="31.5" outlineLevel="6">
      <c r="A382" s="63" t="s">
        <v>160</v>
      </c>
      <c r="B382" s="19" t="s">
        <v>433</v>
      </c>
      <c r="C382" s="19" t="s">
        <v>317</v>
      </c>
      <c r="D382" s="19" t="s">
        <v>5</v>
      </c>
      <c r="E382" s="68"/>
      <c r="F382" s="86">
        <f>F383</f>
        <v>10500</v>
      </c>
      <c r="G382" s="7" t="e">
        <f>#REF!</f>
        <v>#REF!</v>
      </c>
      <c r="H382" s="7" t="e">
        <f>#REF!</f>
        <v>#REF!</v>
      </c>
      <c r="I382" s="7" t="e">
        <f>#REF!</f>
        <v>#REF!</v>
      </c>
      <c r="J382" s="7" t="e">
        <f>#REF!</f>
        <v>#REF!</v>
      </c>
      <c r="K382" s="7" t="e">
        <f>#REF!</f>
        <v>#REF!</v>
      </c>
      <c r="L382" s="7" t="e">
        <f>#REF!</f>
        <v>#REF!</v>
      </c>
      <c r="M382" s="7" t="e">
        <f>#REF!</f>
        <v>#REF!</v>
      </c>
      <c r="N382" s="7" t="e">
        <f>#REF!</f>
        <v>#REF!</v>
      </c>
      <c r="O382" s="7" t="e">
        <f>#REF!</f>
        <v>#REF!</v>
      </c>
      <c r="P382" s="7" t="e">
        <f>#REF!</f>
        <v>#REF!</v>
      </c>
      <c r="Q382" s="7" t="e">
        <f>#REF!</f>
        <v>#REF!</v>
      </c>
      <c r="R382" s="7" t="e">
        <f>#REF!</f>
        <v>#REF!</v>
      </c>
      <c r="S382" s="7" t="e">
        <f>#REF!</f>
        <v>#REF!</v>
      </c>
      <c r="T382" s="7" t="e">
        <f>#REF!</f>
        <v>#REF!</v>
      </c>
      <c r="U382" s="7" t="e">
        <f>#REF!</f>
        <v>#REF!</v>
      </c>
      <c r="V382" s="7" t="e">
        <f>#REF!</f>
        <v>#REF!</v>
      </c>
      <c r="X382" s="86">
        <f>X383</f>
        <v>9358.136</v>
      </c>
      <c r="Y382" s="92">
        <f t="shared" si="38"/>
        <v>89.12510476190477</v>
      </c>
      <c r="Z382" s="100"/>
    </row>
    <row r="383" spans="1:26" s="24" customFormat="1" ht="18.75" outlineLevel="6">
      <c r="A383" s="5" t="s">
        <v>121</v>
      </c>
      <c r="B383" s="6" t="s">
        <v>433</v>
      </c>
      <c r="C383" s="6" t="s">
        <v>317</v>
      </c>
      <c r="D383" s="6" t="s">
        <v>376</v>
      </c>
      <c r="E383" s="66"/>
      <c r="F383" s="87">
        <f>F384+F385</f>
        <v>10500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87">
        <f>X384+X385</f>
        <v>9358.136</v>
      </c>
      <c r="Y383" s="92">
        <v>0</v>
      </c>
      <c r="Z383" s="100"/>
    </row>
    <row r="384" spans="1:26" s="24" customFormat="1" ht="47.25" outlineLevel="6">
      <c r="A384" s="54" t="s">
        <v>204</v>
      </c>
      <c r="B384" s="45" t="s">
        <v>433</v>
      </c>
      <c r="C384" s="45" t="s">
        <v>317</v>
      </c>
      <c r="D384" s="45" t="s">
        <v>85</v>
      </c>
      <c r="E384" s="67"/>
      <c r="F384" s="88">
        <v>10500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85">
        <v>9358.136</v>
      </c>
      <c r="Y384" s="92">
        <f t="shared" si="38"/>
        <v>89.12510476190477</v>
      </c>
      <c r="Z384" s="100"/>
    </row>
    <row r="385" spans="1:26" s="24" customFormat="1" ht="18.75" outlineLevel="6">
      <c r="A385" s="54" t="s">
        <v>86</v>
      </c>
      <c r="B385" s="45" t="s">
        <v>433</v>
      </c>
      <c r="C385" s="45" t="s">
        <v>355</v>
      </c>
      <c r="D385" s="45" t="s">
        <v>87</v>
      </c>
      <c r="E385" s="67"/>
      <c r="F385" s="116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116">
        <v>0</v>
      </c>
      <c r="Y385" s="92">
        <v>0</v>
      </c>
      <c r="Z385" s="100"/>
    </row>
    <row r="386" spans="1:26" s="24" customFormat="1" ht="31.5" outlineLevel="6">
      <c r="A386" s="65" t="s">
        <v>67</v>
      </c>
      <c r="B386" s="30" t="s">
        <v>66</v>
      </c>
      <c r="C386" s="30" t="s">
        <v>257</v>
      </c>
      <c r="D386" s="30" t="s">
        <v>5</v>
      </c>
      <c r="E386" s="30"/>
      <c r="F386" s="78">
        <f>F387</f>
        <v>30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78">
        <f>X387</f>
        <v>26.6</v>
      </c>
      <c r="Y386" s="92">
        <f t="shared" si="38"/>
        <v>88.66666666666667</v>
      </c>
      <c r="Z386" s="100"/>
    </row>
    <row r="387" spans="1:26" s="24" customFormat="1" ht="15.75" outlineLevel="6">
      <c r="A387" s="8" t="s">
        <v>232</v>
      </c>
      <c r="B387" s="9" t="s">
        <v>66</v>
      </c>
      <c r="C387" s="9" t="s">
        <v>318</v>
      </c>
      <c r="D387" s="9" t="s">
        <v>5</v>
      </c>
      <c r="E387" s="9"/>
      <c r="F387" s="72">
        <f>F388</f>
        <v>30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72">
        <f>X388</f>
        <v>26.6</v>
      </c>
      <c r="Y387" s="92">
        <f t="shared" si="38"/>
        <v>88.66666666666667</v>
      </c>
      <c r="Z387" s="100"/>
    </row>
    <row r="388" spans="1:26" s="24" customFormat="1" ht="34.5" customHeight="1" outlineLevel="6">
      <c r="A388" s="57" t="s">
        <v>167</v>
      </c>
      <c r="B388" s="19" t="s">
        <v>66</v>
      </c>
      <c r="C388" s="19" t="s">
        <v>319</v>
      </c>
      <c r="D388" s="19" t="s">
        <v>5</v>
      </c>
      <c r="E388" s="19"/>
      <c r="F388" s="73">
        <f>F389</f>
        <v>30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73">
        <f>X389</f>
        <v>26.6</v>
      </c>
      <c r="Y388" s="92">
        <f t="shared" si="38"/>
        <v>88.66666666666667</v>
      </c>
      <c r="Z388" s="100"/>
    </row>
    <row r="389" spans="1:26" s="24" customFormat="1" ht="15.75" outlineLevel="6">
      <c r="A389" s="5" t="s">
        <v>95</v>
      </c>
      <c r="B389" s="6" t="s">
        <v>66</v>
      </c>
      <c r="C389" s="6" t="s">
        <v>319</v>
      </c>
      <c r="D389" s="6" t="s">
        <v>96</v>
      </c>
      <c r="E389" s="6"/>
      <c r="F389" s="74">
        <f>F390</f>
        <v>30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74">
        <f>X390</f>
        <v>26.6</v>
      </c>
      <c r="Y389" s="92">
        <f t="shared" si="38"/>
        <v>88.66666666666667</v>
      </c>
      <c r="Z389" s="100"/>
    </row>
    <row r="390" spans="1:26" s="24" customFormat="1" ht="31.5" outlineLevel="6">
      <c r="A390" s="44" t="s">
        <v>99</v>
      </c>
      <c r="B390" s="45" t="s">
        <v>66</v>
      </c>
      <c r="C390" s="45" t="s">
        <v>319</v>
      </c>
      <c r="D390" s="45" t="s">
        <v>100</v>
      </c>
      <c r="E390" s="45"/>
      <c r="F390" s="75">
        <v>30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5">
        <v>26.6</v>
      </c>
      <c r="Y390" s="92">
        <f t="shared" si="38"/>
        <v>88.66666666666667</v>
      </c>
      <c r="Z390" s="100"/>
    </row>
    <row r="391" spans="1:26" s="24" customFormat="1" ht="18.75" customHeight="1" outlineLevel="6">
      <c r="A391" s="65" t="s">
        <v>45</v>
      </c>
      <c r="B391" s="30" t="s">
        <v>22</v>
      </c>
      <c r="C391" s="30" t="s">
        <v>257</v>
      </c>
      <c r="D391" s="30" t="s">
        <v>5</v>
      </c>
      <c r="E391" s="30"/>
      <c r="F391" s="78">
        <f>F392</f>
        <v>4237</v>
      </c>
      <c r="G391" s="10" t="e">
        <f>#REF!</f>
        <v>#REF!</v>
      </c>
      <c r="H391" s="10" t="e">
        <f>#REF!</f>
        <v>#REF!</v>
      </c>
      <c r="I391" s="10" t="e">
        <f>#REF!</f>
        <v>#REF!</v>
      </c>
      <c r="J391" s="10" t="e">
        <f>#REF!</f>
        <v>#REF!</v>
      </c>
      <c r="K391" s="10" t="e">
        <f>#REF!</f>
        <v>#REF!</v>
      </c>
      <c r="L391" s="10" t="e">
        <f>#REF!</f>
        <v>#REF!</v>
      </c>
      <c r="M391" s="10" t="e">
        <f>#REF!</f>
        <v>#REF!</v>
      </c>
      <c r="N391" s="10" t="e">
        <f>#REF!</f>
        <v>#REF!</v>
      </c>
      <c r="O391" s="10" t="e">
        <f>#REF!</f>
        <v>#REF!</v>
      </c>
      <c r="P391" s="10" t="e">
        <f>#REF!</f>
        <v>#REF!</v>
      </c>
      <c r="Q391" s="10" t="e">
        <f>#REF!</f>
        <v>#REF!</v>
      </c>
      <c r="R391" s="10" t="e">
        <f>#REF!</f>
        <v>#REF!</v>
      </c>
      <c r="S391" s="10" t="e">
        <f>#REF!</f>
        <v>#REF!</v>
      </c>
      <c r="T391" s="10" t="e">
        <f>#REF!</f>
        <v>#REF!</v>
      </c>
      <c r="U391" s="10" t="e">
        <f>#REF!</f>
        <v>#REF!</v>
      </c>
      <c r="V391" s="10" t="e">
        <f>#REF!</f>
        <v>#REF!</v>
      </c>
      <c r="X391" s="78">
        <f>X392</f>
        <v>4232.225</v>
      </c>
      <c r="Y391" s="92">
        <f t="shared" si="38"/>
        <v>99.88730233655889</v>
      </c>
      <c r="Z391" s="100"/>
    </row>
    <row r="392" spans="1:26" s="24" customFormat="1" ht="15.75" outlineLevel="6">
      <c r="A392" s="8" t="s">
        <v>233</v>
      </c>
      <c r="B392" s="9" t="s">
        <v>22</v>
      </c>
      <c r="C392" s="9" t="s">
        <v>301</v>
      </c>
      <c r="D392" s="9" t="s">
        <v>5</v>
      </c>
      <c r="E392" s="9"/>
      <c r="F392" s="72">
        <f>F393+F405</f>
        <v>4237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72">
        <f>X393+X405</f>
        <v>4232.225</v>
      </c>
      <c r="Y392" s="97">
        <f t="shared" si="38"/>
        <v>99.88730233655889</v>
      </c>
      <c r="Z392" s="100"/>
    </row>
    <row r="393" spans="1:26" s="24" customFormat="1" ht="15.75" outlineLevel="6">
      <c r="A393" s="55" t="s">
        <v>123</v>
      </c>
      <c r="B393" s="19" t="s">
        <v>22</v>
      </c>
      <c r="C393" s="19" t="s">
        <v>309</v>
      </c>
      <c r="D393" s="19" t="s">
        <v>5</v>
      </c>
      <c r="E393" s="19"/>
      <c r="F393" s="73">
        <f>F394+F397+F400</f>
        <v>4075.44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73">
        <f>X394+X397+X400</f>
        <v>4070.665</v>
      </c>
      <c r="Y393" s="92">
        <f t="shared" si="38"/>
        <v>99.88283473686278</v>
      </c>
      <c r="Z393" s="100"/>
    </row>
    <row r="394" spans="1:26" s="24" customFormat="1" ht="31.5" outlineLevel="6">
      <c r="A394" s="55" t="s">
        <v>168</v>
      </c>
      <c r="B394" s="19" t="s">
        <v>22</v>
      </c>
      <c r="C394" s="19" t="s">
        <v>320</v>
      </c>
      <c r="D394" s="19" t="s">
        <v>5</v>
      </c>
      <c r="E394" s="19"/>
      <c r="F394" s="73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73">
        <f>X395</f>
        <v>0</v>
      </c>
      <c r="Y394" s="92">
        <v>0</v>
      </c>
      <c r="Z394" s="100"/>
    </row>
    <row r="395" spans="1:26" s="24" customFormat="1" ht="15.75" outlineLevel="6">
      <c r="A395" s="5" t="s">
        <v>95</v>
      </c>
      <c r="B395" s="6" t="s">
        <v>22</v>
      </c>
      <c r="C395" s="6" t="s">
        <v>320</v>
      </c>
      <c r="D395" s="6" t="s">
        <v>96</v>
      </c>
      <c r="E395" s="6"/>
      <c r="F395" s="74">
        <f>F396</f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74">
        <f>X396</f>
        <v>0</v>
      </c>
      <c r="Y395" s="92">
        <v>0</v>
      </c>
      <c r="Z395" s="100"/>
    </row>
    <row r="396" spans="1:26" s="24" customFormat="1" ht="31.5" outlineLevel="6">
      <c r="A396" s="44" t="s">
        <v>99</v>
      </c>
      <c r="B396" s="45" t="s">
        <v>22</v>
      </c>
      <c r="C396" s="45" t="s">
        <v>320</v>
      </c>
      <c r="D396" s="45" t="s">
        <v>100</v>
      </c>
      <c r="E396" s="45"/>
      <c r="F396" s="75"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5">
        <v>0</v>
      </c>
      <c r="Y396" s="92">
        <v>0</v>
      </c>
      <c r="Z396" s="100"/>
    </row>
    <row r="397" spans="1:26" s="24" customFormat="1" ht="33.75" customHeight="1" outlineLevel="6">
      <c r="A397" s="55" t="s">
        <v>169</v>
      </c>
      <c r="B397" s="19" t="s">
        <v>22</v>
      </c>
      <c r="C397" s="19" t="s">
        <v>321</v>
      </c>
      <c r="D397" s="19" t="s">
        <v>5</v>
      </c>
      <c r="E397" s="19"/>
      <c r="F397" s="73">
        <f>F398</f>
        <v>900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20">
        <f>X398</f>
        <v>895.225</v>
      </c>
      <c r="Y397" s="92">
        <f t="shared" si="38"/>
        <v>99.46944444444445</v>
      </c>
      <c r="Z397" s="100"/>
    </row>
    <row r="398" spans="1:26" s="24" customFormat="1" ht="15.75" outlineLevel="6">
      <c r="A398" s="5" t="s">
        <v>121</v>
      </c>
      <c r="B398" s="6" t="s">
        <v>22</v>
      </c>
      <c r="C398" s="6" t="s">
        <v>321</v>
      </c>
      <c r="D398" s="6" t="s">
        <v>122</v>
      </c>
      <c r="E398" s="6"/>
      <c r="F398" s="74">
        <f>F399</f>
        <v>900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7">
        <f>X399</f>
        <v>895.225</v>
      </c>
      <c r="Y398" s="92">
        <f t="shared" si="38"/>
        <v>99.46944444444445</v>
      </c>
      <c r="Z398" s="100"/>
    </row>
    <row r="399" spans="1:26" s="24" customFormat="1" ht="15.75" outlineLevel="6">
      <c r="A399" s="54" t="s">
        <v>86</v>
      </c>
      <c r="B399" s="45" t="s">
        <v>22</v>
      </c>
      <c r="C399" s="45" t="s">
        <v>321</v>
      </c>
      <c r="D399" s="45" t="s">
        <v>87</v>
      </c>
      <c r="E399" s="45"/>
      <c r="F399" s="75">
        <v>900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5">
        <v>895.225</v>
      </c>
      <c r="Y399" s="92">
        <f t="shared" si="38"/>
        <v>99.46944444444445</v>
      </c>
      <c r="Z399" s="100"/>
    </row>
    <row r="400" spans="1:26" s="24" customFormat="1" ht="15.75" outlineLevel="6">
      <c r="A400" s="57" t="s">
        <v>170</v>
      </c>
      <c r="B400" s="19" t="s">
        <v>22</v>
      </c>
      <c r="C400" s="19" t="s">
        <v>322</v>
      </c>
      <c r="D400" s="19" t="s">
        <v>5</v>
      </c>
      <c r="E400" s="19"/>
      <c r="F400" s="73">
        <f>F401+F403</f>
        <v>3175.44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20">
        <f>X401+X403</f>
        <v>3175.44</v>
      </c>
      <c r="Y400" s="92">
        <v>0</v>
      </c>
      <c r="Z400" s="100"/>
    </row>
    <row r="401" spans="1:26" s="24" customFormat="1" ht="15.75" outlineLevel="6">
      <c r="A401" s="5" t="s">
        <v>95</v>
      </c>
      <c r="B401" s="6" t="s">
        <v>22</v>
      </c>
      <c r="C401" s="6" t="s">
        <v>322</v>
      </c>
      <c r="D401" s="6" t="s">
        <v>96</v>
      </c>
      <c r="E401" s="6"/>
      <c r="F401" s="74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4">
        <f>X402</f>
        <v>0</v>
      </c>
      <c r="Y401" s="92">
        <v>0</v>
      </c>
      <c r="Z401" s="100"/>
    </row>
    <row r="402" spans="1:26" s="24" customFormat="1" ht="31.5" outlineLevel="6">
      <c r="A402" s="44" t="s">
        <v>99</v>
      </c>
      <c r="B402" s="45" t="s">
        <v>22</v>
      </c>
      <c r="C402" s="45" t="s">
        <v>322</v>
      </c>
      <c r="D402" s="45" t="s">
        <v>100</v>
      </c>
      <c r="E402" s="45"/>
      <c r="F402" s="75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75">
        <v>0</v>
      </c>
      <c r="Y402" s="92">
        <v>0</v>
      </c>
      <c r="Z402" s="100"/>
    </row>
    <row r="403" spans="1:26" s="24" customFormat="1" ht="15.75" outlineLevel="6">
      <c r="A403" s="5" t="s">
        <v>121</v>
      </c>
      <c r="B403" s="6" t="s">
        <v>22</v>
      </c>
      <c r="C403" s="6" t="s">
        <v>322</v>
      </c>
      <c r="D403" s="6" t="s">
        <v>122</v>
      </c>
      <c r="E403" s="6"/>
      <c r="F403" s="74">
        <f>F404</f>
        <v>3175.44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74">
        <f>X404</f>
        <v>3175.44</v>
      </c>
      <c r="Y403" s="92">
        <f aca="true" t="shared" si="40" ref="Y403:Y462">X403/F403*100</f>
        <v>100</v>
      </c>
      <c r="Z403" s="100"/>
    </row>
    <row r="404" spans="1:26" s="24" customFormat="1" ht="47.25" outlineLevel="6">
      <c r="A404" s="52" t="s">
        <v>204</v>
      </c>
      <c r="B404" s="45" t="s">
        <v>22</v>
      </c>
      <c r="C404" s="45" t="s">
        <v>322</v>
      </c>
      <c r="D404" s="45" t="s">
        <v>85</v>
      </c>
      <c r="E404" s="45"/>
      <c r="F404" s="75">
        <v>3175.44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85">
        <v>3175.44</v>
      </c>
      <c r="Y404" s="92">
        <f t="shared" si="40"/>
        <v>100</v>
      </c>
      <c r="Z404" s="100"/>
    </row>
    <row r="405" spans="1:26" s="24" customFormat="1" ht="31.5" outlineLevel="6">
      <c r="A405" s="77" t="s">
        <v>171</v>
      </c>
      <c r="B405" s="19" t="s">
        <v>22</v>
      </c>
      <c r="C405" s="19" t="s">
        <v>324</v>
      </c>
      <c r="D405" s="19" t="s">
        <v>5</v>
      </c>
      <c r="E405" s="19"/>
      <c r="F405" s="73">
        <f>F406</f>
        <v>161.56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3">
        <f>X406</f>
        <v>161.56</v>
      </c>
      <c r="Y405" s="92">
        <v>0</v>
      </c>
      <c r="Z405" s="100"/>
    </row>
    <row r="406" spans="1:26" s="24" customFormat="1" ht="15.75" outlineLevel="6">
      <c r="A406" s="5" t="s">
        <v>127</v>
      </c>
      <c r="B406" s="6" t="s">
        <v>22</v>
      </c>
      <c r="C406" s="6" t="s">
        <v>323</v>
      </c>
      <c r="D406" s="6" t="s">
        <v>125</v>
      </c>
      <c r="E406" s="6"/>
      <c r="F406" s="74">
        <f>F407</f>
        <v>161.56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74">
        <f>X407</f>
        <v>161.56</v>
      </c>
      <c r="Y406" s="92">
        <v>0</v>
      </c>
      <c r="Z406" s="100"/>
    </row>
    <row r="407" spans="1:26" s="24" customFormat="1" ht="31.5" outlineLevel="6">
      <c r="A407" s="44" t="s">
        <v>128</v>
      </c>
      <c r="B407" s="45" t="s">
        <v>22</v>
      </c>
      <c r="C407" s="45" t="s">
        <v>323</v>
      </c>
      <c r="D407" s="45" t="s">
        <v>126</v>
      </c>
      <c r="E407" s="45"/>
      <c r="F407" s="75">
        <v>161.56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85">
        <v>161.56</v>
      </c>
      <c r="Y407" s="92">
        <f t="shared" si="40"/>
        <v>100</v>
      </c>
      <c r="Z407" s="100"/>
    </row>
    <row r="408" spans="1:26" s="24" customFormat="1" ht="15.75" outlineLevel="6">
      <c r="A408" s="65" t="s">
        <v>37</v>
      </c>
      <c r="B408" s="30" t="s">
        <v>13</v>
      </c>
      <c r="C408" s="30" t="s">
        <v>257</v>
      </c>
      <c r="D408" s="30" t="s">
        <v>5</v>
      </c>
      <c r="E408" s="30"/>
      <c r="F408" s="78">
        <f>F409+F420</f>
        <v>13334.5843</v>
      </c>
      <c r="G408" s="10">
        <f aca="true" t="shared" si="41" ref="G408:V408">G410+G420</f>
        <v>0</v>
      </c>
      <c r="H408" s="10">
        <f t="shared" si="41"/>
        <v>0</v>
      </c>
      <c r="I408" s="10">
        <f t="shared" si="41"/>
        <v>0</v>
      </c>
      <c r="J408" s="10">
        <f t="shared" si="41"/>
        <v>0</v>
      </c>
      <c r="K408" s="10">
        <f t="shared" si="41"/>
        <v>0</v>
      </c>
      <c r="L408" s="10">
        <f t="shared" si="41"/>
        <v>0</v>
      </c>
      <c r="M408" s="10">
        <f t="shared" si="41"/>
        <v>0</v>
      </c>
      <c r="N408" s="10">
        <f t="shared" si="41"/>
        <v>0</v>
      </c>
      <c r="O408" s="10">
        <f t="shared" si="41"/>
        <v>0</v>
      </c>
      <c r="P408" s="10">
        <f t="shared" si="41"/>
        <v>0</v>
      </c>
      <c r="Q408" s="10">
        <f t="shared" si="41"/>
        <v>0</v>
      </c>
      <c r="R408" s="10">
        <f t="shared" si="41"/>
        <v>0</v>
      </c>
      <c r="S408" s="10">
        <f t="shared" si="41"/>
        <v>0</v>
      </c>
      <c r="T408" s="10">
        <f t="shared" si="41"/>
        <v>0</v>
      </c>
      <c r="U408" s="10">
        <f t="shared" si="41"/>
        <v>0</v>
      </c>
      <c r="V408" s="10">
        <f t="shared" si="41"/>
        <v>0</v>
      </c>
      <c r="X408" s="78">
        <f>X409+X420</f>
        <v>10276.02501</v>
      </c>
      <c r="Y408" s="92">
        <f t="shared" si="40"/>
        <v>77.06295733568537</v>
      </c>
      <c r="Z408" s="100"/>
    </row>
    <row r="409" spans="1:26" s="24" customFormat="1" ht="31.5" outlineLevel="6">
      <c r="A409" s="22" t="s">
        <v>136</v>
      </c>
      <c r="B409" s="9" t="s">
        <v>13</v>
      </c>
      <c r="C409" s="9" t="s">
        <v>258</v>
      </c>
      <c r="D409" s="9" t="s">
        <v>5</v>
      </c>
      <c r="E409" s="9"/>
      <c r="F409" s="72">
        <f>F410</f>
        <v>1455.32201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X409" s="72">
        <f>X410</f>
        <v>1154.50501</v>
      </c>
      <c r="Y409" s="92">
        <f t="shared" si="40"/>
        <v>79.32986665954431</v>
      </c>
      <c r="Z409" s="100"/>
    </row>
    <row r="410" spans="1:26" s="24" customFormat="1" ht="36" customHeight="1" outlineLevel="6">
      <c r="A410" s="22" t="s">
        <v>138</v>
      </c>
      <c r="B410" s="9" t="s">
        <v>13</v>
      </c>
      <c r="C410" s="9" t="s">
        <v>259</v>
      </c>
      <c r="D410" s="9" t="s">
        <v>5</v>
      </c>
      <c r="E410" s="9"/>
      <c r="F410" s="72">
        <f>F411+F418</f>
        <v>1455.32201</v>
      </c>
      <c r="G410" s="10">
        <f aca="true" t="shared" si="42" ref="G410:V410">G411</f>
        <v>0</v>
      </c>
      <c r="H410" s="10">
        <f t="shared" si="42"/>
        <v>0</v>
      </c>
      <c r="I410" s="10">
        <f t="shared" si="42"/>
        <v>0</v>
      </c>
      <c r="J410" s="10">
        <f t="shared" si="42"/>
        <v>0</v>
      </c>
      <c r="K410" s="10">
        <f t="shared" si="42"/>
        <v>0</v>
      </c>
      <c r="L410" s="10">
        <f t="shared" si="42"/>
        <v>0</v>
      </c>
      <c r="M410" s="10">
        <f t="shared" si="42"/>
        <v>0</v>
      </c>
      <c r="N410" s="10">
        <f t="shared" si="42"/>
        <v>0</v>
      </c>
      <c r="O410" s="10">
        <f t="shared" si="42"/>
        <v>0</v>
      </c>
      <c r="P410" s="10">
        <f t="shared" si="42"/>
        <v>0</v>
      </c>
      <c r="Q410" s="10">
        <f t="shared" si="42"/>
        <v>0</v>
      </c>
      <c r="R410" s="10">
        <f t="shared" si="42"/>
        <v>0</v>
      </c>
      <c r="S410" s="10">
        <f t="shared" si="42"/>
        <v>0</v>
      </c>
      <c r="T410" s="10">
        <f t="shared" si="42"/>
        <v>0</v>
      </c>
      <c r="U410" s="10">
        <f t="shared" si="42"/>
        <v>0</v>
      </c>
      <c r="V410" s="10">
        <f t="shared" si="42"/>
        <v>0</v>
      </c>
      <c r="X410" s="72">
        <f>X411+X418</f>
        <v>1154.50501</v>
      </c>
      <c r="Y410" s="92">
        <f t="shared" si="40"/>
        <v>79.32986665954431</v>
      </c>
      <c r="Z410" s="100"/>
    </row>
    <row r="411" spans="1:26" s="24" customFormat="1" ht="47.25" outlineLevel="6">
      <c r="A411" s="48" t="s">
        <v>202</v>
      </c>
      <c r="B411" s="19" t="s">
        <v>13</v>
      </c>
      <c r="C411" s="19" t="s">
        <v>261</v>
      </c>
      <c r="D411" s="19" t="s">
        <v>5</v>
      </c>
      <c r="E411" s="19"/>
      <c r="F411" s="73">
        <f>F412+F416</f>
        <v>1438</v>
      </c>
      <c r="G411" s="7">
        <f aca="true" t="shared" si="43" ref="G411:V411">G412</f>
        <v>0</v>
      </c>
      <c r="H411" s="7">
        <f t="shared" si="43"/>
        <v>0</v>
      </c>
      <c r="I411" s="7">
        <f t="shared" si="43"/>
        <v>0</v>
      </c>
      <c r="J411" s="7">
        <f t="shared" si="43"/>
        <v>0</v>
      </c>
      <c r="K411" s="7">
        <f t="shared" si="43"/>
        <v>0</v>
      </c>
      <c r="L411" s="7">
        <f t="shared" si="43"/>
        <v>0</v>
      </c>
      <c r="M411" s="7">
        <f t="shared" si="43"/>
        <v>0</v>
      </c>
      <c r="N411" s="7">
        <f t="shared" si="43"/>
        <v>0</v>
      </c>
      <c r="O411" s="7">
        <f t="shared" si="43"/>
        <v>0</v>
      </c>
      <c r="P411" s="7">
        <f t="shared" si="43"/>
        <v>0</v>
      </c>
      <c r="Q411" s="7">
        <f t="shared" si="43"/>
        <v>0</v>
      </c>
      <c r="R411" s="7">
        <f t="shared" si="43"/>
        <v>0</v>
      </c>
      <c r="S411" s="7">
        <f t="shared" si="43"/>
        <v>0</v>
      </c>
      <c r="T411" s="7">
        <f t="shared" si="43"/>
        <v>0</v>
      </c>
      <c r="U411" s="7">
        <f t="shared" si="43"/>
        <v>0</v>
      </c>
      <c r="V411" s="7">
        <f t="shared" si="43"/>
        <v>0</v>
      </c>
      <c r="X411" s="73">
        <f>X412+X416</f>
        <v>1137.183</v>
      </c>
      <c r="Y411" s="92">
        <f t="shared" si="40"/>
        <v>79.08087621696801</v>
      </c>
      <c r="Z411" s="100"/>
    </row>
    <row r="412" spans="1:26" s="24" customFormat="1" ht="31.5" outlineLevel="6">
      <c r="A412" s="5" t="s">
        <v>94</v>
      </c>
      <c r="B412" s="6" t="s">
        <v>13</v>
      </c>
      <c r="C412" s="6" t="s">
        <v>261</v>
      </c>
      <c r="D412" s="6" t="s">
        <v>93</v>
      </c>
      <c r="E412" s="6"/>
      <c r="F412" s="74">
        <f>F413+F414+F415</f>
        <v>1438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74">
        <f>X413+X414+X415</f>
        <v>1137.183</v>
      </c>
      <c r="Y412" s="92">
        <f t="shared" si="40"/>
        <v>79.08087621696801</v>
      </c>
      <c r="Z412" s="100"/>
    </row>
    <row r="413" spans="1:26" s="24" customFormat="1" ht="16.5" customHeight="1" outlineLevel="6">
      <c r="A413" s="44" t="s">
        <v>250</v>
      </c>
      <c r="B413" s="45" t="s">
        <v>13</v>
      </c>
      <c r="C413" s="45" t="s">
        <v>261</v>
      </c>
      <c r="D413" s="45" t="s">
        <v>91</v>
      </c>
      <c r="E413" s="45"/>
      <c r="F413" s="75">
        <v>1134.7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v>872.641</v>
      </c>
      <c r="Y413" s="92">
        <f t="shared" si="40"/>
        <v>76.90499691548426</v>
      </c>
      <c r="Z413" s="100"/>
    </row>
    <row r="414" spans="1:26" s="24" customFormat="1" ht="31.5" outlineLevel="6">
      <c r="A414" s="44" t="s">
        <v>255</v>
      </c>
      <c r="B414" s="45" t="s">
        <v>13</v>
      </c>
      <c r="C414" s="45" t="s">
        <v>261</v>
      </c>
      <c r="D414" s="45" t="s">
        <v>92</v>
      </c>
      <c r="E414" s="45"/>
      <c r="F414" s="75">
        <v>6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5">
        <v>0</v>
      </c>
      <c r="Y414" s="92">
        <f t="shared" si="40"/>
        <v>0</v>
      </c>
      <c r="Z414" s="100"/>
    </row>
    <row r="415" spans="1:26" s="24" customFormat="1" ht="47.25" outlineLevel="6">
      <c r="A415" s="44" t="s">
        <v>251</v>
      </c>
      <c r="B415" s="45" t="s">
        <v>13</v>
      </c>
      <c r="C415" s="45" t="s">
        <v>261</v>
      </c>
      <c r="D415" s="45" t="s">
        <v>252</v>
      </c>
      <c r="E415" s="45"/>
      <c r="F415" s="75">
        <v>297.3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5">
        <v>264.542</v>
      </c>
      <c r="Y415" s="92">
        <f t="shared" si="40"/>
        <v>88.98150016818028</v>
      </c>
      <c r="Z415" s="100"/>
    </row>
    <row r="416" spans="1:26" s="24" customFormat="1" ht="15.75" outlineLevel="6">
      <c r="A416" s="5" t="s">
        <v>95</v>
      </c>
      <c r="B416" s="6" t="s">
        <v>13</v>
      </c>
      <c r="C416" s="6" t="s">
        <v>261</v>
      </c>
      <c r="D416" s="6" t="s">
        <v>96</v>
      </c>
      <c r="E416" s="6"/>
      <c r="F416" s="74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74">
        <f>X417</f>
        <v>0</v>
      </c>
      <c r="Y416" s="92">
        <v>0</v>
      </c>
      <c r="Z416" s="100"/>
    </row>
    <row r="417" spans="1:26" s="24" customFormat="1" ht="31.5" outlineLevel="6">
      <c r="A417" s="44" t="s">
        <v>99</v>
      </c>
      <c r="B417" s="45" t="s">
        <v>13</v>
      </c>
      <c r="C417" s="45" t="s">
        <v>261</v>
      </c>
      <c r="D417" s="45" t="s">
        <v>100</v>
      </c>
      <c r="E417" s="45"/>
      <c r="F417" s="75"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75">
        <v>0</v>
      </c>
      <c r="Y417" s="92">
        <v>0</v>
      </c>
      <c r="Z417" s="100"/>
    </row>
    <row r="418" spans="1:26" s="24" customFormat="1" ht="15.75" outlineLevel="6">
      <c r="A418" s="47" t="s">
        <v>141</v>
      </c>
      <c r="B418" s="19" t="s">
        <v>13</v>
      </c>
      <c r="C418" s="19" t="s">
        <v>263</v>
      </c>
      <c r="D418" s="19" t="s">
        <v>5</v>
      </c>
      <c r="E418" s="19"/>
      <c r="F418" s="73">
        <f>F419</f>
        <v>17.32201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73">
        <f>X419</f>
        <v>17.32201</v>
      </c>
      <c r="Y418" s="92">
        <f t="shared" si="40"/>
        <v>100</v>
      </c>
      <c r="Z418" s="100"/>
    </row>
    <row r="419" spans="1:26" s="24" customFormat="1" ht="15.75" outlineLevel="6">
      <c r="A419" s="84" t="s">
        <v>366</v>
      </c>
      <c r="B419" s="83" t="s">
        <v>13</v>
      </c>
      <c r="C419" s="83" t="s">
        <v>263</v>
      </c>
      <c r="D419" s="83" t="s">
        <v>365</v>
      </c>
      <c r="E419" s="83"/>
      <c r="F419" s="85">
        <v>17.32201</v>
      </c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100"/>
      <c r="X419" s="85">
        <v>17.32201</v>
      </c>
      <c r="Y419" s="92">
        <f t="shared" si="40"/>
        <v>100</v>
      </c>
      <c r="Z419" s="100"/>
    </row>
    <row r="420" spans="1:26" s="24" customFormat="1" ht="19.5" customHeight="1" outlineLevel="6">
      <c r="A420" s="62" t="s">
        <v>230</v>
      </c>
      <c r="B420" s="9" t="s">
        <v>13</v>
      </c>
      <c r="C420" s="9" t="s">
        <v>301</v>
      </c>
      <c r="D420" s="9" t="s">
        <v>5</v>
      </c>
      <c r="E420" s="9"/>
      <c r="F420" s="72">
        <f>F421</f>
        <v>11879.26229</v>
      </c>
      <c r="G420" s="13">
        <f aca="true" t="shared" si="44" ref="G420:V420">G422</f>
        <v>0</v>
      </c>
      <c r="H420" s="13">
        <f t="shared" si="44"/>
        <v>0</v>
      </c>
      <c r="I420" s="13">
        <f t="shared" si="44"/>
        <v>0</v>
      </c>
      <c r="J420" s="13">
        <f t="shared" si="44"/>
        <v>0</v>
      </c>
      <c r="K420" s="13">
        <f t="shared" si="44"/>
        <v>0</v>
      </c>
      <c r="L420" s="13">
        <f t="shared" si="44"/>
        <v>0</v>
      </c>
      <c r="M420" s="13">
        <f t="shared" si="44"/>
        <v>0</v>
      </c>
      <c r="N420" s="13">
        <f t="shared" si="44"/>
        <v>0</v>
      </c>
      <c r="O420" s="13">
        <f t="shared" si="44"/>
        <v>0</v>
      </c>
      <c r="P420" s="13">
        <f t="shared" si="44"/>
        <v>0</v>
      </c>
      <c r="Q420" s="13">
        <f t="shared" si="44"/>
        <v>0</v>
      </c>
      <c r="R420" s="13">
        <f t="shared" si="44"/>
        <v>0</v>
      </c>
      <c r="S420" s="13">
        <f t="shared" si="44"/>
        <v>0</v>
      </c>
      <c r="T420" s="13">
        <f t="shared" si="44"/>
        <v>0</v>
      </c>
      <c r="U420" s="13">
        <f t="shared" si="44"/>
        <v>0</v>
      </c>
      <c r="V420" s="13">
        <f t="shared" si="44"/>
        <v>0</v>
      </c>
      <c r="X420" s="72">
        <f>X421</f>
        <v>9121.519999999999</v>
      </c>
      <c r="Y420" s="92">
        <f t="shared" si="40"/>
        <v>76.78523949823486</v>
      </c>
      <c r="Z420" s="100"/>
    </row>
    <row r="421" spans="1:26" s="24" customFormat="1" ht="33" customHeight="1" outlineLevel="6">
      <c r="A421" s="62" t="s">
        <v>171</v>
      </c>
      <c r="B421" s="9" t="s">
        <v>13</v>
      </c>
      <c r="C421" s="9" t="s">
        <v>324</v>
      </c>
      <c r="D421" s="9" t="s">
        <v>5</v>
      </c>
      <c r="E421" s="9"/>
      <c r="F421" s="72">
        <f>F422</f>
        <v>11879.26229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X421" s="72">
        <f>X422</f>
        <v>9121.519999999999</v>
      </c>
      <c r="Y421" s="92">
        <f t="shared" si="40"/>
        <v>76.78523949823486</v>
      </c>
      <c r="Z421" s="100"/>
    </row>
    <row r="422" spans="1:26" s="24" customFormat="1" ht="31.5" outlineLevel="6">
      <c r="A422" s="47" t="s">
        <v>142</v>
      </c>
      <c r="B422" s="19" t="s">
        <v>13</v>
      </c>
      <c r="C422" s="19" t="s">
        <v>325</v>
      </c>
      <c r="D422" s="19" t="s">
        <v>5</v>
      </c>
      <c r="E422" s="19"/>
      <c r="F422" s="73">
        <f>F423+F427+F430</f>
        <v>11879.26229</v>
      </c>
      <c r="G422" s="7">
        <f aca="true" t="shared" si="45" ref="G422:V422">G423</f>
        <v>0</v>
      </c>
      <c r="H422" s="7">
        <f t="shared" si="45"/>
        <v>0</v>
      </c>
      <c r="I422" s="7">
        <f t="shared" si="45"/>
        <v>0</v>
      </c>
      <c r="J422" s="7">
        <f t="shared" si="45"/>
        <v>0</v>
      </c>
      <c r="K422" s="7">
        <f t="shared" si="45"/>
        <v>0</v>
      </c>
      <c r="L422" s="7">
        <f t="shared" si="45"/>
        <v>0</v>
      </c>
      <c r="M422" s="7">
        <f t="shared" si="45"/>
        <v>0</v>
      </c>
      <c r="N422" s="7">
        <f t="shared" si="45"/>
        <v>0</v>
      </c>
      <c r="O422" s="7">
        <f t="shared" si="45"/>
        <v>0</v>
      </c>
      <c r="P422" s="7">
        <f t="shared" si="45"/>
        <v>0</v>
      </c>
      <c r="Q422" s="7">
        <f t="shared" si="45"/>
        <v>0</v>
      </c>
      <c r="R422" s="7">
        <f t="shared" si="45"/>
        <v>0</v>
      </c>
      <c r="S422" s="7">
        <f t="shared" si="45"/>
        <v>0</v>
      </c>
      <c r="T422" s="7">
        <f t="shared" si="45"/>
        <v>0</v>
      </c>
      <c r="U422" s="7">
        <f t="shared" si="45"/>
        <v>0</v>
      </c>
      <c r="V422" s="7">
        <f t="shared" si="45"/>
        <v>0</v>
      </c>
      <c r="X422" s="73">
        <f>X423+X427+X430</f>
        <v>9121.519999999999</v>
      </c>
      <c r="Y422" s="92">
        <f t="shared" si="40"/>
        <v>76.78523949823486</v>
      </c>
      <c r="Z422" s="100"/>
    </row>
    <row r="423" spans="1:26" s="24" customFormat="1" ht="15.75" outlineLevel="6">
      <c r="A423" s="5" t="s">
        <v>112</v>
      </c>
      <c r="B423" s="6" t="s">
        <v>13</v>
      </c>
      <c r="C423" s="6" t="s">
        <v>325</v>
      </c>
      <c r="D423" s="6" t="s">
        <v>113</v>
      </c>
      <c r="E423" s="6"/>
      <c r="F423" s="74">
        <f>F424+F425+F426</f>
        <v>9827.6843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4">
        <f>X424+X425+X426</f>
        <v>8248.346</v>
      </c>
      <c r="Y423" s="92">
        <f t="shared" si="40"/>
        <v>83.92970050940687</v>
      </c>
      <c r="Z423" s="100"/>
    </row>
    <row r="424" spans="1:26" s="24" customFormat="1" ht="15.75" outlineLevel="6">
      <c r="A424" s="44" t="s">
        <v>249</v>
      </c>
      <c r="B424" s="45" t="s">
        <v>13</v>
      </c>
      <c r="C424" s="45" t="s">
        <v>325</v>
      </c>
      <c r="D424" s="45" t="s">
        <v>114</v>
      </c>
      <c r="E424" s="45"/>
      <c r="F424" s="75">
        <v>7492.90277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85">
        <v>6236.963</v>
      </c>
      <c r="Y424" s="92">
        <f t="shared" si="40"/>
        <v>83.23827482416404</v>
      </c>
      <c r="Z424" s="100"/>
    </row>
    <row r="425" spans="1:26" s="24" customFormat="1" ht="31.5" outlineLevel="6">
      <c r="A425" s="44" t="s">
        <v>256</v>
      </c>
      <c r="B425" s="45" t="s">
        <v>13</v>
      </c>
      <c r="C425" s="45" t="s">
        <v>325</v>
      </c>
      <c r="D425" s="45" t="s">
        <v>115</v>
      </c>
      <c r="E425" s="45"/>
      <c r="F425" s="75">
        <v>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75">
        <v>0</v>
      </c>
      <c r="Y425" s="92">
        <v>0</v>
      </c>
      <c r="Z425" s="100"/>
    </row>
    <row r="426" spans="1:26" s="24" customFormat="1" ht="47.25" outlineLevel="6">
      <c r="A426" s="44" t="s">
        <v>253</v>
      </c>
      <c r="B426" s="45" t="s">
        <v>13</v>
      </c>
      <c r="C426" s="45" t="s">
        <v>325</v>
      </c>
      <c r="D426" s="45" t="s">
        <v>254</v>
      </c>
      <c r="E426" s="45"/>
      <c r="F426" s="75">
        <v>2334.78153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85">
        <v>2011.383</v>
      </c>
      <c r="Y426" s="92">
        <f t="shared" si="40"/>
        <v>86.14865991337527</v>
      </c>
      <c r="Z426" s="100"/>
    </row>
    <row r="427" spans="1:26" s="24" customFormat="1" ht="15.75" outlineLevel="6">
      <c r="A427" s="5" t="s">
        <v>95</v>
      </c>
      <c r="B427" s="6" t="s">
        <v>13</v>
      </c>
      <c r="C427" s="6" t="s">
        <v>325</v>
      </c>
      <c r="D427" s="6" t="s">
        <v>96</v>
      </c>
      <c r="E427" s="6"/>
      <c r="F427" s="74">
        <f>F428+F429</f>
        <v>1958.57799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74">
        <f>X428+X429</f>
        <v>868.579</v>
      </c>
      <c r="Y427" s="92">
        <f t="shared" si="40"/>
        <v>44.347429841177785</v>
      </c>
      <c r="Z427" s="100"/>
    </row>
    <row r="428" spans="1:26" s="24" customFormat="1" ht="31.5" outlineLevel="6">
      <c r="A428" s="44" t="s">
        <v>97</v>
      </c>
      <c r="B428" s="45" t="s">
        <v>13</v>
      </c>
      <c r="C428" s="45" t="s">
        <v>325</v>
      </c>
      <c r="D428" s="45" t="s">
        <v>98</v>
      </c>
      <c r="E428" s="45"/>
      <c r="F428" s="75">
        <v>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75">
        <v>0</v>
      </c>
      <c r="Y428" s="92">
        <v>0</v>
      </c>
      <c r="Z428" s="100"/>
    </row>
    <row r="429" spans="1:26" s="24" customFormat="1" ht="31.5" outlineLevel="6">
      <c r="A429" s="44" t="s">
        <v>99</v>
      </c>
      <c r="B429" s="45" t="s">
        <v>13</v>
      </c>
      <c r="C429" s="45" t="s">
        <v>325</v>
      </c>
      <c r="D429" s="45" t="s">
        <v>100</v>
      </c>
      <c r="E429" s="45"/>
      <c r="F429" s="75">
        <v>1958.57799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85">
        <v>868.579</v>
      </c>
      <c r="Y429" s="92">
        <f t="shared" si="40"/>
        <v>44.347429841177785</v>
      </c>
      <c r="Z429" s="100"/>
    </row>
    <row r="430" spans="1:26" s="24" customFormat="1" ht="15.75" outlineLevel="6">
      <c r="A430" s="5" t="s">
        <v>101</v>
      </c>
      <c r="B430" s="6" t="s">
        <v>13</v>
      </c>
      <c r="C430" s="6" t="s">
        <v>325</v>
      </c>
      <c r="D430" s="6" t="s">
        <v>102</v>
      </c>
      <c r="E430" s="6"/>
      <c r="F430" s="74">
        <f>F431+F432+F433</f>
        <v>93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74">
        <f>X431+X432+X433</f>
        <v>4.595000000000001</v>
      </c>
      <c r="Y430" s="92">
        <f t="shared" si="40"/>
        <v>4.940860215053764</v>
      </c>
      <c r="Z430" s="100"/>
    </row>
    <row r="431" spans="1:26" s="24" customFormat="1" ht="15.75" outlineLevel="6">
      <c r="A431" s="44" t="s">
        <v>103</v>
      </c>
      <c r="B431" s="45" t="s">
        <v>13</v>
      </c>
      <c r="C431" s="45" t="s">
        <v>325</v>
      </c>
      <c r="D431" s="45" t="s">
        <v>105</v>
      </c>
      <c r="E431" s="45"/>
      <c r="F431" s="75">
        <v>3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85">
        <v>0.387</v>
      </c>
      <c r="Y431" s="92">
        <f t="shared" si="40"/>
        <v>12.9</v>
      </c>
      <c r="Z431" s="100"/>
    </row>
    <row r="432" spans="1:26" s="24" customFormat="1" ht="15.75" outlineLevel="6">
      <c r="A432" s="44" t="s">
        <v>104</v>
      </c>
      <c r="B432" s="45" t="s">
        <v>13</v>
      </c>
      <c r="C432" s="45" t="s">
        <v>325</v>
      </c>
      <c r="D432" s="45" t="s">
        <v>106</v>
      </c>
      <c r="E432" s="45"/>
      <c r="F432" s="75">
        <v>6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85">
        <v>1.834</v>
      </c>
      <c r="Y432" s="92">
        <f t="shared" si="40"/>
        <v>30.56666666666667</v>
      </c>
      <c r="Z432" s="100"/>
    </row>
    <row r="433" spans="1:26" s="24" customFormat="1" ht="15.75" outlineLevel="6">
      <c r="A433" s="44" t="s">
        <v>366</v>
      </c>
      <c r="B433" s="45" t="s">
        <v>13</v>
      </c>
      <c r="C433" s="45" t="s">
        <v>325</v>
      </c>
      <c r="D433" s="45" t="s">
        <v>365</v>
      </c>
      <c r="E433" s="45"/>
      <c r="F433" s="75">
        <v>84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85">
        <v>2.374</v>
      </c>
      <c r="Y433" s="92">
        <f t="shared" si="40"/>
        <v>2.8261904761904764</v>
      </c>
      <c r="Z433" s="100"/>
    </row>
    <row r="434" spans="1:26" s="24" customFormat="1" ht="17.25" customHeight="1" outlineLevel="6">
      <c r="A434" s="16" t="s">
        <v>72</v>
      </c>
      <c r="B434" s="30" t="s">
        <v>52</v>
      </c>
      <c r="C434" s="30" t="s">
        <v>257</v>
      </c>
      <c r="D434" s="30" t="s">
        <v>5</v>
      </c>
      <c r="E434" s="30"/>
      <c r="F434" s="78">
        <f>F435</f>
        <v>40171.613</v>
      </c>
      <c r="G434" s="59" t="e">
        <f>G435+#REF!+#REF!</f>
        <v>#REF!</v>
      </c>
      <c r="H434" s="59" t="e">
        <f>H435+#REF!+#REF!</f>
        <v>#REF!</v>
      </c>
      <c r="I434" s="59" t="e">
        <f>I435+#REF!+#REF!</f>
        <v>#REF!</v>
      </c>
      <c r="J434" s="59" t="e">
        <f>J435+#REF!+#REF!</f>
        <v>#REF!</v>
      </c>
      <c r="K434" s="59" t="e">
        <f>K435+#REF!+#REF!</f>
        <v>#REF!</v>
      </c>
      <c r="L434" s="59" t="e">
        <f>L435+#REF!+#REF!</f>
        <v>#REF!</v>
      </c>
      <c r="M434" s="59" t="e">
        <f>M435+#REF!+#REF!</f>
        <v>#REF!</v>
      </c>
      <c r="N434" s="59" t="e">
        <f>N435+#REF!+#REF!</f>
        <v>#REF!</v>
      </c>
      <c r="O434" s="59" t="e">
        <f>O435+#REF!+#REF!</f>
        <v>#REF!</v>
      </c>
      <c r="P434" s="59" t="e">
        <f>P435+#REF!+#REF!</f>
        <v>#REF!</v>
      </c>
      <c r="Q434" s="59" t="e">
        <f>Q435+#REF!+#REF!</f>
        <v>#REF!</v>
      </c>
      <c r="R434" s="59" t="e">
        <f>R435+#REF!+#REF!</f>
        <v>#REF!</v>
      </c>
      <c r="S434" s="59" t="e">
        <f>S435+#REF!+#REF!</f>
        <v>#REF!</v>
      </c>
      <c r="T434" s="59" t="e">
        <f>T435+#REF!+#REF!</f>
        <v>#REF!</v>
      </c>
      <c r="U434" s="59" t="e">
        <f>U435+#REF!+#REF!</f>
        <v>#REF!</v>
      </c>
      <c r="V434" s="59" t="e">
        <f>V435+#REF!+#REF!</f>
        <v>#REF!</v>
      </c>
      <c r="W434" s="120"/>
      <c r="X434" s="78">
        <f>X435</f>
        <v>13515.784</v>
      </c>
      <c r="Y434" s="92">
        <f t="shared" si="40"/>
        <v>33.64511153684568</v>
      </c>
      <c r="Z434" s="100"/>
    </row>
    <row r="435" spans="1:26" s="24" customFormat="1" ht="15.75" outlineLevel="3">
      <c r="A435" s="8" t="s">
        <v>38</v>
      </c>
      <c r="B435" s="9" t="s">
        <v>14</v>
      </c>
      <c r="C435" s="9" t="s">
        <v>257</v>
      </c>
      <c r="D435" s="9" t="s">
        <v>5</v>
      </c>
      <c r="E435" s="9"/>
      <c r="F435" s="72">
        <f>F436+F467+F471+F475+F460</f>
        <v>40171.613</v>
      </c>
      <c r="G435" s="10" t="e">
        <f>G436+#REF!+#REF!</f>
        <v>#REF!</v>
      </c>
      <c r="H435" s="10" t="e">
        <f>H436+#REF!+#REF!</f>
        <v>#REF!</v>
      </c>
      <c r="I435" s="10" t="e">
        <f>I436+#REF!+#REF!</f>
        <v>#REF!</v>
      </c>
      <c r="J435" s="10" t="e">
        <f>J436+#REF!+#REF!</f>
        <v>#REF!</v>
      </c>
      <c r="K435" s="10" t="e">
        <f>K436+#REF!+#REF!</f>
        <v>#REF!</v>
      </c>
      <c r="L435" s="10" t="e">
        <f>L436+#REF!+#REF!</f>
        <v>#REF!</v>
      </c>
      <c r="M435" s="10" t="e">
        <f>M436+#REF!+#REF!</f>
        <v>#REF!</v>
      </c>
      <c r="N435" s="10" t="e">
        <f>N436+#REF!+#REF!</f>
        <v>#REF!</v>
      </c>
      <c r="O435" s="10" t="e">
        <f>O436+#REF!+#REF!</f>
        <v>#REF!</v>
      </c>
      <c r="P435" s="10" t="e">
        <f>P436+#REF!+#REF!</f>
        <v>#REF!</v>
      </c>
      <c r="Q435" s="10" t="e">
        <f>Q436+#REF!+#REF!</f>
        <v>#REF!</v>
      </c>
      <c r="R435" s="10" t="e">
        <f>R436+#REF!+#REF!</f>
        <v>#REF!</v>
      </c>
      <c r="S435" s="10" t="e">
        <f>S436+#REF!+#REF!</f>
        <v>#REF!</v>
      </c>
      <c r="T435" s="10" t="e">
        <f>T436+#REF!+#REF!</f>
        <v>#REF!</v>
      </c>
      <c r="U435" s="10" t="e">
        <f>U436+#REF!+#REF!</f>
        <v>#REF!</v>
      </c>
      <c r="V435" s="10" t="e">
        <f>V436+#REF!+#REF!</f>
        <v>#REF!</v>
      </c>
      <c r="X435" s="72">
        <f>X436+X467+X471+X475+X460</f>
        <v>13515.784</v>
      </c>
      <c r="Y435" s="92">
        <f t="shared" si="40"/>
        <v>33.64511153684568</v>
      </c>
      <c r="Z435" s="100"/>
    </row>
    <row r="436" spans="1:26" s="24" customFormat="1" ht="19.5" customHeight="1" outlineLevel="3">
      <c r="A436" s="62" t="s">
        <v>172</v>
      </c>
      <c r="B436" s="9" t="s">
        <v>14</v>
      </c>
      <c r="C436" s="9" t="s">
        <v>326</v>
      </c>
      <c r="D436" s="9" t="s">
        <v>5</v>
      </c>
      <c r="E436" s="9"/>
      <c r="F436" s="72">
        <f>F437+F449</f>
        <v>39305.053</v>
      </c>
      <c r="G436" s="13">
        <f aca="true" t="shared" si="46" ref="G436:V436">G450</f>
        <v>0</v>
      </c>
      <c r="H436" s="13">
        <f t="shared" si="46"/>
        <v>0</v>
      </c>
      <c r="I436" s="13">
        <f t="shared" si="46"/>
        <v>0</v>
      </c>
      <c r="J436" s="13">
        <f t="shared" si="46"/>
        <v>0</v>
      </c>
      <c r="K436" s="13">
        <f t="shared" si="46"/>
        <v>0</v>
      </c>
      <c r="L436" s="13">
        <f t="shared" si="46"/>
        <v>0</v>
      </c>
      <c r="M436" s="13">
        <f t="shared" si="46"/>
        <v>0</v>
      </c>
      <c r="N436" s="13">
        <f t="shared" si="46"/>
        <v>0</v>
      </c>
      <c r="O436" s="13">
        <f t="shared" si="46"/>
        <v>0</v>
      </c>
      <c r="P436" s="13">
        <f t="shared" si="46"/>
        <v>0</v>
      </c>
      <c r="Q436" s="13">
        <f t="shared" si="46"/>
        <v>0</v>
      </c>
      <c r="R436" s="13">
        <f t="shared" si="46"/>
        <v>0</v>
      </c>
      <c r="S436" s="13">
        <f t="shared" si="46"/>
        <v>0</v>
      </c>
      <c r="T436" s="13">
        <f t="shared" si="46"/>
        <v>0</v>
      </c>
      <c r="U436" s="13">
        <f t="shared" si="46"/>
        <v>0</v>
      </c>
      <c r="V436" s="13">
        <f t="shared" si="46"/>
        <v>0</v>
      </c>
      <c r="X436" s="72">
        <f>X437+X449</f>
        <v>13423.784</v>
      </c>
      <c r="Y436" s="92">
        <f t="shared" si="40"/>
        <v>34.15281999492533</v>
      </c>
      <c r="Z436" s="100"/>
    </row>
    <row r="437" spans="1:26" s="24" customFormat="1" ht="19.5" customHeight="1" outlineLevel="3">
      <c r="A437" s="47" t="s">
        <v>124</v>
      </c>
      <c r="B437" s="19" t="s">
        <v>14</v>
      </c>
      <c r="C437" s="19" t="s">
        <v>327</v>
      </c>
      <c r="D437" s="19" t="s">
        <v>5</v>
      </c>
      <c r="E437" s="19"/>
      <c r="F437" s="73">
        <f>F438+F443+F446</f>
        <v>21305.053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X437" s="73">
        <f>X438+X443+X446</f>
        <v>55</v>
      </c>
      <c r="Y437" s="92">
        <f t="shared" si="40"/>
        <v>0.25815472038487774</v>
      </c>
      <c r="Z437" s="100"/>
    </row>
    <row r="438" spans="1:26" s="24" customFormat="1" ht="32.25" customHeight="1" outlineLevel="3">
      <c r="A438" s="69" t="s">
        <v>173</v>
      </c>
      <c r="B438" s="6" t="s">
        <v>14</v>
      </c>
      <c r="C438" s="6" t="s">
        <v>328</v>
      </c>
      <c r="D438" s="6" t="s">
        <v>5</v>
      </c>
      <c r="E438" s="6"/>
      <c r="F438" s="74">
        <f>F439+F441</f>
        <v>447.724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X438" s="74">
        <f>X439+X441</f>
        <v>55</v>
      </c>
      <c r="Y438" s="92">
        <f t="shared" si="40"/>
        <v>12.284353753651803</v>
      </c>
      <c r="Z438" s="100"/>
    </row>
    <row r="439" spans="1:26" s="24" customFormat="1" ht="19.5" customHeight="1" outlineLevel="3">
      <c r="A439" s="101" t="s">
        <v>95</v>
      </c>
      <c r="B439" s="102" t="s">
        <v>14</v>
      </c>
      <c r="C439" s="102" t="s">
        <v>328</v>
      </c>
      <c r="D439" s="102" t="s">
        <v>96</v>
      </c>
      <c r="E439" s="102"/>
      <c r="F439" s="112">
        <f>F440</f>
        <v>70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06"/>
      <c r="X439" s="104">
        <f>X440</f>
        <v>55</v>
      </c>
      <c r="Y439" s="92">
        <f t="shared" si="40"/>
        <v>78.57142857142857</v>
      </c>
      <c r="Z439" s="100"/>
    </row>
    <row r="440" spans="1:26" s="24" customFormat="1" ht="19.5" customHeight="1" outlineLevel="3">
      <c r="A440" s="44" t="s">
        <v>99</v>
      </c>
      <c r="B440" s="45" t="s">
        <v>14</v>
      </c>
      <c r="C440" s="45" t="s">
        <v>328</v>
      </c>
      <c r="D440" s="45" t="s">
        <v>100</v>
      </c>
      <c r="E440" s="45"/>
      <c r="F440" s="88">
        <v>70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X440" s="85">
        <v>55</v>
      </c>
      <c r="Y440" s="92">
        <f t="shared" si="40"/>
        <v>78.57142857142857</v>
      </c>
      <c r="Z440" s="100"/>
    </row>
    <row r="441" spans="1:26" s="24" customFormat="1" ht="19.5" customHeight="1" outlineLevel="3">
      <c r="A441" s="101" t="s">
        <v>407</v>
      </c>
      <c r="B441" s="102" t="s">
        <v>14</v>
      </c>
      <c r="C441" s="102" t="s">
        <v>328</v>
      </c>
      <c r="D441" s="102" t="s">
        <v>406</v>
      </c>
      <c r="E441" s="102"/>
      <c r="F441" s="112">
        <f>F442</f>
        <v>377.724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06"/>
      <c r="X441" s="104">
        <f>X442</f>
        <v>0</v>
      </c>
      <c r="Y441" s="92">
        <v>0</v>
      </c>
      <c r="Z441" s="100"/>
    </row>
    <row r="442" spans="1:26" s="24" customFormat="1" ht="33.75" customHeight="1" outlineLevel="3">
      <c r="A442" s="44" t="s">
        <v>408</v>
      </c>
      <c r="B442" s="45" t="s">
        <v>14</v>
      </c>
      <c r="C442" s="45" t="s">
        <v>328</v>
      </c>
      <c r="D442" s="45" t="s">
        <v>404</v>
      </c>
      <c r="E442" s="45"/>
      <c r="F442" s="88">
        <v>377.724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X442" s="122">
        <v>0</v>
      </c>
      <c r="Y442" s="92">
        <v>0</v>
      </c>
      <c r="Z442" s="100"/>
    </row>
    <row r="443" spans="1:26" s="24" customFormat="1" ht="78" customHeight="1" outlineLevel="3">
      <c r="A443" s="69" t="s">
        <v>436</v>
      </c>
      <c r="B443" s="6" t="s">
        <v>14</v>
      </c>
      <c r="C443" s="6" t="s">
        <v>435</v>
      </c>
      <c r="D443" s="6" t="s">
        <v>5</v>
      </c>
      <c r="E443" s="6"/>
      <c r="F443" s="74">
        <f>F444</f>
        <v>16335.054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X443" s="74">
        <f>X444</f>
        <v>0</v>
      </c>
      <c r="Y443" s="92">
        <v>0</v>
      </c>
      <c r="Z443" s="100"/>
    </row>
    <row r="444" spans="1:26" s="24" customFormat="1" ht="16.5" customHeight="1" outlineLevel="3">
      <c r="A444" s="101" t="s">
        <v>407</v>
      </c>
      <c r="B444" s="102" t="s">
        <v>14</v>
      </c>
      <c r="C444" s="102" t="s">
        <v>435</v>
      </c>
      <c r="D444" s="102" t="s">
        <v>406</v>
      </c>
      <c r="E444" s="102"/>
      <c r="F444" s="104">
        <f>F445</f>
        <v>16335.054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06"/>
      <c r="X444" s="104">
        <f>X445</f>
        <v>0</v>
      </c>
      <c r="Y444" s="92">
        <v>0</v>
      </c>
      <c r="Z444" s="100"/>
    </row>
    <row r="445" spans="1:26" s="24" customFormat="1" ht="33.75" customHeight="1" outlineLevel="3">
      <c r="A445" s="44" t="s">
        <v>408</v>
      </c>
      <c r="B445" s="45" t="s">
        <v>14</v>
      </c>
      <c r="C445" s="45" t="s">
        <v>435</v>
      </c>
      <c r="D445" s="45" t="s">
        <v>404</v>
      </c>
      <c r="E445" s="45"/>
      <c r="F445" s="75">
        <v>16335.054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X445" s="85">
        <v>0</v>
      </c>
      <c r="Y445" s="92">
        <f t="shared" si="40"/>
        <v>0</v>
      </c>
      <c r="Z445" s="100"/>
    </row>
    <row r="446" spans="1:26" s="24" customFormat="1" ht="81" customHeight="1" outlineLevel="3">
      <c r="A446" s="69" t="s">
        <v>438</v>
      </c>
      <c r="B446" s="6" t="s">
        <v>14</v>
      </c>
      <c r="C446" s="6" t="s">
        <v>437</v>
      </c>
      <c r="D446" s="6" t="s">
        <v>5</v>
      </c>
      <c r="E446" s="6"/>
      <c r="F446" s="74">
        <f>F447</f>
        <v>4522.275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X446" s="74">
        <f>X447</f>
        <v>0</v>
      </c>
      <c r="Y446" s="92">
        <f t="shared" si="40"/>
        <v>0</v>
      </c>
      <c r="Z446" s="100"/>
    </row>
    <row r="447" spans="1:26" s="24" customFormat="1" ht="15.75" customHeight="1" outlineLevel="3">
      <c r="A447" s="101" t="s">
        <v>407</v>
      </c>
      <c r="B447" s="102" t="s">
        <v>14</v>
      </c>
      <c r="C447" s="102" t="s">
        <v>437</v>
      </c>
      <c r="D447" s="102" t="s">
        <v>406</v>
      </c>
      <c r="E447" s="102"/>
      <c r="F447" s="104">
        <f>F448</f>
        <v>4522.275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06"/>
      <c r="X447" s="104">
        <f>X448</f>
        <v>0</v>
      </c>
      <c r="Y447" s="92">
        <f t="shared" si="40"/>
        <v>0</v>
      </c>
      <c r="Z447" s="100"/>
    </row>
    <row r="448" spans="1:26" s="24" customFormat="1" ht="33.75" customHeight="1" outlineLevel="3">
      <c r="A448" s="44" t="s">
        <v>408</v>
      </c>
      <c r="B448" s="45" t="s">
        <v>14</v>
      </c>
      <c r="C448" s="45" t="s">
        <v>437</v>
      </c>
      <c r="D448" s="45" t="s">
        <v>404</v>
      </c>
      <c r="E448" s="45"/>
      <c r="F448" s="75">
        <v>4522.275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X448" s="85">
        <v>0</v>
      </c>
      <c r="Y448" s="92">
        <f t="shared" si="40"/>
        <v>0</v>
      </c>
      <c r="Z448" s="100"/>
    </row>
    <row r="449" spans="1:26" s="24" customFormat="1" ht="35.25" customHeight="1" outlineLevel="3">
      <c r="A449" s="57" t="s">
        <v>174</v>
      </c>
      <c r="B449" s="19" t="s">
        <v>14</v>
      </c>
      <c r="C449" s="19" t="s">
        <v>329</v>
      </c>
      <c r="D449" s="19" t="s">
        <v>5</v>
      </c>
      <c r="E449" s="19"/>
      <c r="F449" s="73">
        <f>F450+F454+F457</f>
        <v>18000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X449" s="73">
        <f>X450+X454+X457</f>
        <v>13368.784</v>
      </c>
      <c r="Y449" s="92">
        <f t="shared" si="40"/>
        <v>74.27102222222221</v>
      </c>
      <c r="Z449" s="100"/>
    </row>
    <row r="450" spans="1:26" s="24" customFormat="1" ht="31.5" outlineLevel="3">
      <c r="A450" s="5" t="s">
        <v>175</v>
      </c>
      <c r="B450" s="6" t="s">
        <v>14</v>
      </c>
      <c r="C450" s="6" t="s">
        <v>330</v>
      </c>
      <c r="D450" s="6" t="s">
        <v>5</v>
      </c>
      <c r="E450" s="6"/>
      <c r="F450" s="74">
        <f>F451</f>
        <v>10000</v>
      </c>
      <c r="G450" s="7">
        <f aca="true" t="shared" si="47" ref="G450:V450">G452</f>
        <v>0</v>
      </c>
      <c r="H450" s="7">
        <f t="shared" si="47"/>
        <v>0</v>
      </c>
      <c r="I450" s="7">
        <f t="shared" si="47"/>
        <v>0</v>
      </c>
      <c r="J450" s="7">
        <f t="shared" si="47"/>
        <v>0</v>
      </c>
      <c r="K450" s="7">
        <f t="shared" si="47"/>
        <v>0</v>
      </c>
      <c r="L450" s="7">
        <f t="shared" si="47"/>
        <v>0</v>
      </c>
      <c r="M450" s="7">
        <f t="shared" si="47"/>
        <v>0</v>
      </c>
      <c r="N450" s="7">
        <f t="shared" si="47"/>
        <v>0</v>
      </c>
      <c r="O450" s="7">
        <f t="shared" si="47"/>
        <v>0</v>
      </c>
      <c r="P450" s="7">
        <f t="shared" si="47"/>
        <v>0</v>
      </c>
      <c r="Q450" s="7">
        <f t="shared" si="47"/>
        <v>0</v>
      </c>
      <c r="R450" s="7">
        <f t="shared" si="47"/>
        <v>0</v>
      </c>
      <c r="S450" s="7">
        <f t="shared" si="47"/>
        <v>0</v>
      </c>
      <c r="T450" s="7">
        <f t="shared" si="47"/>
        <v>0</v>
      </c>
      <c r="U450" s="7">
        <f t="shared" si="47"/>
        <v>0</v>
      </c>
      <c r="V450" s="7">
        <f t="shared" si="47"/>
        <v>0</v>
      </c>
      <c r="X450" s="74">
        <f>X451</f>
        <v>8246.343</v>
      </c>
      <c r="Y450" s="92">
        <f t="shared" si="40"/>
        <v>82.46343</v>
      </c>
      <c r="Z450" s="100"/>
    </row>
    <row r="451" spans="1:26" s="24" customFormat="1" ht="15.75" outlineLevel="3">
      <c r="A451" s="101" t="s">
        <v>121</v>
      </c>
      <c r="B451" s="102" t="s">
        <v>14</v>
      </c>
      <c r="C451" s="102" t="s">
        <v>330</v>
      </c>
      <c r="D451" s="102" t="s">
        <v>122</v>
      </c>
      <c r="E451" s="102"/>
      <c r="F451" s="104">
        <f>F452+F453</f>
        <v>10000</v>
      </c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6"/>
      <c r="X451" s="104">
        <f>X452+X453</f>
        <v>8246.343</v>
      </c>
      <c r="Y451" s="92">
        <f t="shared" si="40"/>
        <v>82.46343</v>
      </c>
      <c r="Z451" s="100"/>
    </row>
    <row r="452" spans="1:26" s="24" customFormat="1" ht="47.25" outlineLevel="3">
      <c r="A452" s="52" t="s">
        <v>204</v>
      </c>
      <c r="B452" s="45" t="s">
        <v>14</v>
      </c>
      <c r="C452" s="45" t="s">
        <v>330</v>
      </c>
      <c r="D452" s="45" t="s">
        <v>85</v>
      </c>
      <c r="E452" s="45"/>
      <c r="F452" s="75">
        <v>10000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X452" s="85">
        <v>8246.343</v>
      </c>
      <c r="Y452" s="92">
        <f t="shared" si="40"/>
        <v>82.46343</v>
      </c>
      <c r="Z452" s="100"/>
    </row>
    <row r="453" spans="1:26" s="24" customFormat="1" ht="15.75" outlineLevel="3">
      <c r="A453" s="54" t="s">
        <v>86</v>
      </c>
      <c r="B453" s="45" t="s">
        <v>14</v>
      </c>
      <c r="C453" s="45" t="s">
        <v>352</v>
      </c>
      <c r="D453" s="45" t="s">
        <v>87</v>
      </c>
      <c r="E453" s="45"/>
      <c r="F453" s="75">
        <v>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X453" s="75">
        <v>0</v>
      </c>
      <c r="Y453" s="92">
        <v>0</v>
      </c>
      <c r="Z453" s="100"/>
    </row>
    <row r="454" spans="1:26" s="24" customFormat="1" ht="31.5" outlineLevel="3">
      <c r="A454" s="5" t="s">
        <v>176</v>
      </c>
      <c r="B454" s="6" t="s">
        <v>14</v>
      </c>
      <c r="C454" s="6" t="s">
        <v>331</v>
      </c>
      <c r="D454" s="6" t="s">
        <v>5</v>
      </c>
      <c r="E454" s="6"/>
      <c r="F454" s="74">
        <f>F455</f>
        <v>8000</v>
      </c>
      <c r="G454" s="7">
        <f aca="true" t="shared" si="48" ref="G454:V454">G456</f>
        <v>0</v>
      </c>
      <c r="H454" s="7">
        <f t="shared" si="48"/>
        <v>0</v>
      </c>
      <c r="I454" s="7">
        <f t="shared" si="48"/>
        <v>0</v>
      </c>
      <c r="J454" s="7">
        <f t="shared" si="48"/>
        <v>0</v>
      </c>
      <c r="K454" s="7">
        <f t="shared" si="48"/>
        <v>0</v>
      </c>
      <c r="L454" s="7">
        <f t="shared" si="48"/>
        <v>0</v>
      </c>
      <c r="M454" s="7">
        <f t="shared" si="48"/>
        <v>0</v>
      </c>
      <c r="N454" s="7">
        <f t="shared" si="48"/>
        <v>0</v>
      </c>
      <c r="O454" s="7">
        <f t="shared" si="48"/>
        <v>0</v>
      </c>
      <c r="P454" s="7">
        <f t="shared" si="48"/>
        <v>0</v>
      </c>
      <c r="Q454" s="7">
        <f t="shared" si="48"/>
        <v>0</v>
      </c>
      <c r="R454" s="7">
        <f t="shared" si="48"/>
        <v>0</v>
      </c>
      <c r="S454" s="7">
        <f t="shared" si="48"/>
        <v>0</v>
      </c>
      <c r="T454" s="7">
        <f t="shared" si="48"/>
        <v>0</v>
      </c>
      <c r="U454" s="7">
        <f t="shared" si="48"/>
        <v>0</v>
      </c>
      <c r="V454" s="7">
        <f t="shared" si="48"/>
        <v>0</v>
      </c>
      <c r="X454" s="74">
        <f>X455</f>
        <v>5122.441</v>
      </c>
      <c r="Y454" s="92">
        <f t="shared" si="40"/>
        <v>64.0305125</v>
      </c>
      <c r="Z454" s="100"/>
    </row>
    <row r="455" spans="1:26" s="24" customFormat="1" ht="15.75" outlineLevel="3">
      <c r="A455" s="101" t="s">
        <v>121</v>
      </c>
      <c r="B455" s="102" t="s">
        <v>14</v>
      </c>
      <c r="C455" s="102" t="s">
        <v>331</v>
      </c>
      <c r="D455" s="102" t="s">
        <v>122</v>
      </c>
      <c r="E455" s="102"/>
      <c r="F455" s="104">
        <f>F456</f>
        <v>8000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6"/>
      <c r="X455" s="104">
        <f>X456</f>
        <v>5122.441</v>
      </c>
      <c r="Y455" s="92">
        <f t="shared" si="40"/>
        <v>64.0305125</v>
      </c>
      <c r="Z455" s="100"/>
    </row>
    <row r="456" spans="1:26" s="24" customFormat="1" ht="47.25" outlineLevel="3">
      <c r="A456" s="52" t="s">
        <v>204</v>
      </c>
      <c r="B456" s="45" t="s">
        <v>14</v>
      </c>
      <c r="C456" s="45" t="s">
        <v>331</v>
      </c>
      <c r="D456" s="45" t="s">
        <v>85</v>
      </c>
      <c r="E456" s="45"/>
      <c r="F456" s="75">
        <v>8000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85">
        <v>5122.441</v>
      </c>
      <c r="Y456" s="92">
        <f t="shared" si="40"/>
        <v>64.0305125</v>
      </c>
      <c r="Z456" s="100"/>
    </row>
    <row r="457" spans="1:26" s="24" customFormat="1" ht="21.75" customHeight="1" outlineLevel="3">
      <c r="A457" s="69" t="s">
        <v>247</v>
      </c>
      <c r="B457" s="6" t="s">
        <v>14</v>
      </c>
      <c r="C457" s="6" t="s">
        <v>332</v>
      </c>
      <c r="D457" s="6" t="s">
        <v>5</v>
      </c>
      <c r="E457" s="6"/>
      <c r="F457" s="74">
        <f>F458</f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74">
        <f>X458</f>
        <v>0</v>
      </c>
      <c r="Y457" s="92">
        <v>0</v>
      </c>
      <c r="Z457" s="100"/>
    </row>
    <row r="458" spans="1:26" s="24" customFormat="1" ht="15.75" outlineLevel="3">
      <c r="A458" s="101" t="s">
        <v>121</v>
      </c>
      <c r="B458" s="102" t="s">
        <v>14</v>
      </c>
      <c r="C458" s="102" t="s">
        <v>332</v>
      </c>
      <c r="D458" s="102" t="s">
        <v>122</v>
      </c>
      <c r="E458" s="102"/>
      <c r="F458" s="104">
        <f>F459</f>
        <v>0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6"/>
      <c r="X458" s="104">
        <f>X459</f>
        <v>0</v>
      </c>
      <c r="Y458" s="92">
        <v>0</v>
      </c>
      <c r="Z458" s="100"/>
    </row>
    <row r="459" spans="1:26" s="24" customFormat="1" ht="47.25" outlineLevel="3">
      <c r="A459" s="52" t="s">
        <v>204</v>
      </c>
      <c r="B459" s="45" t="s">
        <v>14</v>
      </c>
      <c r="C459" s="45" t="s">
        <v>332</v>
      </c>
      <c r="D459" s="45" t="s">
        <v>85</v>
      </c>
      <c r="E459" s="45"/>
      <c r="F459" s="75">
        <v>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75">
        <v>0</v>
      </c>
      <c r="Y459" s="92">
        <v>0</v>
      </c>
      <c r="Z459" s="100"/>
    </row>
    <row r="460" spans="1:26" s="24" customFormat="1" ht="31.5" outlineLevel="3">
      <c r="A460" s="62" t="s">
        <v>389</v>
      </c>
      <c r="B460" s="9" t="s">
        <v>14</v>
      </c>
      <c r="C460" s="9" t="s">
        <v>342</v>
      </c>
      <c r="D460" s="9" t="s">
        <v>5</v>
      </c>
      <c r="E460" s="9"/>
      <c r="F460" s="72">
        <f>F461+F464</f>
        <v>616.56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72">
        <f>X461+X464</f>
        <v>0</v>
      </c>
      <c r="Y460" s="92">
        <f t="shared" si="40"/>
        <v>0</v>
      </c>
      <c r="Z460" s="100"/>
    </row>
    <row r="461" spans="1:26" s="24" customFormat="1" ht="31.5" outlineLevel="3">
      <c r="A461" s="57" t="s">
        <v>378</v>
      </c>
      <c r="B461" s="19" t="s">
        <v>14</v>
      </c>
      <c r="C461" s="19" t="s">
        <v>383</v>
      </c>
      <c r="D461" s="19" t="s">
        <v>5</v>
      </c>
      <c r="E461" s="19"/>
      <c r="F461" s="73">
        <f>F462</f>
        <v>116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73">
        <f>X462</f>
        <v>0</v>
      </c>
      <c r="Y461" s="92">
        <f t="shared" si="40"/>
        <v>0</v>
      </c>
      <c r="Z461" s="100"/>
    </row>
    <row r="462" spans="1:26" s="24" customFormat="1" ht="15.75" outlineLevel="3">
      <c r="A462" s="5" t="s">
        <v>121</v>
      </c>
      <c r="B462" s="6" t="s">
        <v>14</v>
      </c>
      <c r="C462" s="6" t="s">
        <v>383</v>
      </c>
      <c r="D462" s="6" t="s">
        <v>122</v>
      </c>
      <c r="E462" s="6"/>
      <c r="F462" s="74">
        <f>F463</f>
        <v>116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74">
        <f>X463</f>
        <v>0</v>
      </c>
      <c r="Y462" s="92">
        <f t="shared" si="40"/>
        <v>0</v>
      </c>
      <c r="Z462" s="100"/>
    </row>
    <row r="463" spans="1:26" s="24" customFormat="1" ht="15.75" outlineLevel="3">
      <c r="A463" s="54" t="s">
        <v>86</v>
      </c>
      <c r="B463" s="45" t="s">
        <v>14</v>
      </c>
      <c r="C463" s="45" t="s">
        <v>383</v>
      </c>
      <c r="D463" s="45" t="s">
        <v>87</v>
      </c>
      <c r="E463" s="45"/>
      <c r="F463" s="75">
        <v>116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85">
        <v>0</v>
      </c>
      <c r="Y463" s="92">
        <v>0</v>
      </c>
      <c r="Z463" s="100"/>
    </row>
    <row r="464" spans="1:26" s="24" customFormat="1" ht="31.5" outlineLevel="3">
      <c r="A464" s="57" t="s">
        <v>419</v>
      </c>
      <c r="B464" s="19" t="s">
        <v>14</v>
      </c>
      <c r="C464" s="19" t="s">
        <v>434</v>
      </c>
      <c r="D464" s="19" t="s">
        <v>5</v>
      </c>
      <c r="E464" s="19"/>
      <c r="F464" s="73">
        <f>F465</f>
        <v>500.56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73">
        <f>X465</f>
        <v>0</v>
      </c>
      <c r="Y464" s="92">
        <v>0</v>
      </c>
      <c r="Z464" s="100"/>
    </row>
    <row r="465" spans="1:26" s="24" customFormat="1" ht="15.75" outlineLevel="3">
      <c r="A465" s="5" t="s">
        <v>121</v>
      </c>
      <c r="B465" s="6" t="s">
        <v>14</v>
      </c>
      <c r="C465" s="6" t="s">
        <v>434</v>
      </c>
      <c r="D465" s="6" t="s">
        <v>122</v>
      </c>
      <c r="E465" s="6"/>
      <c r="F465" s="74">
        <f>F466</f>
        <v>500.56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74">
        <f>X466</f>
        <v>0</v>
      </c>
      <c r="Y465" s="92">
        <v>0</v>
      </c>
      <c r="Z465" s="100"/>
    </row>
    <row r="466" spans="1:26" s="24" customFormat="1" ht="15.75" outlineLevel="3">
      <c r="A466" s="54" t="s">
        <v>86</v>
      </c>
      <c r="B466" s="45" t="s">
        <v>14</v>
      </c>
      <c r="C466" s="45" t="s">
        <v>434</v>
      </c>
      <c r="D466" s="45" t="s">
        <v>87</v>
      </c>
      <c r="E466" s="45"/>
      <c r="F466" s="75">
        <v>500.56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85">
        <v>0</v>
      </c>
      <c r="Y466" s="92">
        <v>0</v>
      </c>
      <c r="Z466" s="100"/>
    </row>
    <row r="467" spans="1:26" s="24" customFormat="1" ht="15.75" outlineLevel="3">
      <c r="A467" s="8" t="s">
        <v>234</v>
      </c>
      <c r="B467" s="9" t="s">
        <v>14</v>
      </c>
      <c r="C467" s="9" t="s">
        <v>333</v>
      </c>
      <c r="D467" s="9" t="s">
        <v>5</v>
      </c>
      <c r="E467" s="9"/>
      <c r="F467" s="72">
        <f>F468</f>
        <v>100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X467" s="72">
        <f>X468</f>
        <v>75</v>
      </c>
      <c r="Y467" s="92">
        <f aca="true" t="shared" si="49" ref="Y467:Y492">X467/F467*100</f>
        <v>75</v>
      </c>
      <c r="Z467" s="100"/>
    </row>
    <row r="468" spans="1:26" s="24" customFormat="1" ht="36" customHeight="1" outlineLevel="3">
      <c r="A468" s="69" t="s">
        <v>177</v>
      </c>
      <c r="B468" s="6" t="s">
        <v>14</v>
      </c>
      <c r="C468" s="6" t="s">
        <v>334</v>
      </c>
      <c r="D468" s="6" t="s">
        <v>5</v>
      </c>
      <c r="E468" s="6"/>
      <c r="F468" s="74">
        <f>F469</f>
        <v>100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74">
        <f>X469</f>
        <v>75</v>
      </c>
      <c r="Y468" s="92">
        <f t="shared" si="49"/>
        <v>75</v>
      </c>
      <c r="Z468" s="100"/>
    </row>
    <row r="469" spans="1:26" s="24" customFormat="1" ht="15.75" outlineLevel="3">
      <c r="A469" s="101" t="s">
        <v>95</v>
      </c>
      <c r="B469" s="102" t="s">
        <v>14</v>
      </c>
      <c r="C469" s="102" t="s">
        <v>334</v>
      </c>
      <c r="D469" s="102" t="s">
        <v>96</v>
      </c>
      <c r="E469" s="102"/>
      <c r="F469" s="104">
        <f>F470</f>
        <v>100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6"/>
      <c r="X469" s="104">
        <f>X470</f>
        <v>75</v>
      </c>
      <c r="Y469" s="92">
        <f t="shared" si="49"/>
        <v>75</v>
      </c>
      <c r="Z469" s="100"/>
    </row>
    <row r="470" spans="1:26" s="24" customFormat="1" ht="31.5" outlineLevel="3">
      <c r="A470" s="44" t="s">
        <v>99</v>
      </c>
      <c r="B470" s="45" t="s">
        <v>14</v>
      </c>
      <c r="C470" s="45" t="s">
        <v>334</v>
      </c>
      <c r="D470" s="45" t="s">
        <v>100</v>
      </c>
      <c r="E470" s="45"/>
      <c r="F470" s="75">
        <v>100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X470" s="85">
        <v>75</v>
      </c>
      <c r="Y470" s="92">
        <f t="shared" si="49"/>
        <v>75</v>
      </c>
      <c r="Z470" s="100"/>
    </row>
    <row r="471" spans="1:26" s="24" customFormat="1" ht="15.75" outlineLevel="3">
      <c r="A471" s="8" t="s">
        <v>235</v>
      </c>
      <c r="B471" s="9" t="s">
        <v>14</v>
      </c>
      <c r="C471" s="9" t="s">
        <v>335</v>
      </c>
      <c r="D471" s="9" t="s">
        <v>5</v>
      </c>
      <c r="E471" s="9"/>
      <c r="F471" s="72">
        <f>F472</f>
        <v>100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X471" s="72">
        <f>X472</f>
        <v>17</v>
      </c>
      <c r="Y471" s="92">
        <f t="shared" si="49"/>
        <v>17</v>
      </c>
      <c r="Z471" s="100"/>
    </row>
    <row r="472" spans="1:26" s="24" customFormat="1" ht="31.5" outlineLevel="3">
      <c r="A472" s="69" t="s">
        <v>178</v>
      </c>
      <c r="B472" s="6" t="s">
        <v>14</v>
      </c>
      <c r="C472" s="6" t="s">
        <v>336</v>
      </c>
      <c r="D472" s="6" t="s">
        <v>5</v>
      </c>
      <c r="E472" s="6"/>
      <c r="F472" s="74">
        <f>F473</f>
        <v>100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X472" s="74">
        <f>X473</f>
        <v>17</v>
      </c>
      <c r="Y472" s="92">
        <f t="shared" si="49"/>
        <v>17</v>
      </c>
      <c r="Z472" s="100"/>
    </row>
    <row r="473" spans="1:26" s="24" customFormat="1" ht="15.75" outlineLevel="3">
      <c r="A473" s="101" t="s">
        <v>95</v>
      </c>
      <c r="B473" s="102" t="s">
        <v>14</v>
      </c>
      <c r="C473" s="102" t="s">
        <v>336</v>
      </c>
      <c r="D473" s="102" t="s">
        <v>96</v>
      </c>
      <c r="E473" s="102"/>
      <c r="F473" s="104">
        <f>F474</f>
        <v>100</v>
      </c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6"/>
      <c r="X473" s="104">
        <f>X474</f>
        <v>17</v>
      </c>
      <c r="Y473" s="92">
        <f t="shared" si="49"/>
        <v>17</v>
      </c>
      <c r="Z473" s="100"/>
    </row>
    <row r="474" spans="1:26" s="24" customFormat="1" ht="31.5" outlineLevel="3">
      <c r="A474" s="44" t="s">
        <v>99</v>
      </c>
      <c r="B474" s="45" t="s">
        <v>14</v>
      </c>
      <c r="C474" s="45" t="s">
        <v>336</v>
      </c>
      <c r="D474" s="45" t="s">
        <v>100</v>
      </c>
      <c r="E474" s="45"/>
      <c r="F474" s="75">
        <v>100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X474" s="85">
        <v>17</v>
      </c>
      <c r="Y474" s="92">
        <f t="shared" si="49"/>
        <v>17</v>
      </c>
      <c r="Z474" s="100"/>
    </row>
    <row r="475" spans="1:26" s="24" customFormat="1" ht="15.75" outlineLevel="3">
      <c r="A475" s="8" t="s">
        <v>236</v>
      </c>
      <c r="B475" s="9" t="s">
        <v>14</v>
      </c>
      <c r="C475" s="9" t="s">
        <v>337</v>
      </c>
      <c r="D475" s="9" t="s">
        <v>5</v>
      </c>
      <c r="E475" s="9"/>
      <c r="F475" s="72">
        <f>F476</f>
        <v>50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X475" s="72">
        <f>X476</f>
        <v>0</v>
      </c>
      <c r="Y475" s="92">
        <f t="shared" si="49"/>
        <v>0</v>
      </c>
      <c r="Z475" s="100"/>
    </row>
    <row r="476" spans="1:26" s="24" customFormat="1" ht="31.5" outlineLevel="3">
      <c r="A476" s="69" t="s">
        <v>179</v>
      </c>
      <c r="B476" s="6" t="s">
        <v>14</v>
      </c>
      <c r="C476" s="6" t="s">
        <v>338</v>
      </c>
      <c r="D476" s="6" t="s">
        <v>5</v>
      </c>
      <c r="E476" s="6"/>
      <c r="F476" s="74">
        <f>F477</f>
        <v>50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X476" s="74">
        <f>X477</f>
        <v>0</v>
      </c>
      <c r="Y476" s="92">
        <f t="shared" si="49"/>
        <v>0</v>
      </c>
      <c r="Z476" s="100"/>
    </row>
    <row r="477" spans="1:26" s="24" customFormat="1" ht="15.75" outlineLevel="3">
      <c r="A477" s="101" t="s">
        <v>95</v>
      </c>
      <c r="B477" s="102" t="s">
        <v>14</v>
      </c>
      <c r="C477" s="102" t="s">
        <v>338</v>
      </c>
      <c r="D477" s="102" t="s">
        <v>96</v>
      </c>
      <c r="E477" s="102"/>
      <c r="F477" s="104">
        <f>F478</f>
        <v>50</v>
      </c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6"/>
      <c r="X477" s="104">
        <f>X478</f>
        <v>0</v>
      </c>
      <c r="Y477" s="92">
        <f t="shared" si="49"/>
        <v>0</v>
      </c>
      <c r="Z477" s="100"/>
    </row>
    <row r="478" spans="1:26" s="24" customFormat="1" ht="31.5" outlineLevel="3">
      <c r="A478" s="44" t="s">
        <v>99</v>
      </c>
      <c r="B478" s="45" t="s">
        <v>14</v>
      </c>
      <c r="C478" s="45" t="s">
        <v>338</v>
      </c>
      <c r="D478" s="45" t="s">
        <v>100</v>
      </c>
      <c r="E478" s="45"/>
      <c r="F478" s="75">
        <v>50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X478" s="85">
        <v>0</v>
      </c>
      <c r="Y478" s="92">
        <f t="shared" si="49"/>
        <v>0</v>
      </c>
      <c r="Z478" s="100"/>
    </row>
    <row r="479" spans="1:26" s="24" customFormat="1" ht="17.25" customHeight="1" outlineLevel="6">
      <c r="A479" s="16" t="s">
        <v>51</v>
      </c>
      <c r="B479" s="30" t="s">
        <v>50</v>
      </c>
      <c r="C479" s="30" t="s">
        <v>257</v>
      </c>
      <c r="D479" s="30" t="s">
        <v>5</v>
      </c>
      <c r="E479" s="30"/>
      <c r="F479" s="59">
        <f>F480+F486+F500+F506</f>
        <v>8690.6549</v>
      </c>
      <c r="G479" s="59" t="e">
        <f aca="true" t="shared" si="50" ref="G479:V479">G480+G486+G500</f>
        <v>#REF!</v>
      </c>
      <c r="H479" s="59" t="e">
        <f t="shared" si="50"/>
        <v>#REF!</v>
      </c>
      <c r="I479" s="59" t="e">
        <f t="shared" si="50"/>
        <v>#REF!</v>
      </c>
      <c r="J479" s="59" t="e">
        <f t="shared" si="50"/>
        <v>#REF!</v>
      </c>
      <c r="K479" s="59" t="e">
        <f t="shared" si="50"/>
        <v>#REF!</v>
      </c>
      <c r="L479" s="59" t="e">
        <f t="shared" si="50"/>
        <v>#REF!</v>
      </c>
      <c r="M479" s="59" t="e">
        <f t="shared" si="50"/>
        <v>#REF!</v>
      </c>
      <c r="N479" s="59" t="e">
        <f t="shared" si="50"/>
        <v>#REF!</v>
      </c>
      <c r="O479" s="59" t="e">
        <f t="shared" si="50"/>
        <v>#REF!</v>
      </c>
      <c r="P479" s="59" t="e">
        <f t="shared" si="50"/>
        <v>#REF!</v>
      </c>
      <c r="Q479" s="59" t="e">
        <f t="shared" si="50"/>
        <v>#REF!</v>
      </c>
      <c r="R479" s="59" t="e">
        <f t="shared" si="50"/>
        <v>#REF!</v>
      </c>
      <c r="S479" s="59" t="e">
        <f t="shared" si="50"/>
        <v>#REF!</v>
      </c>
      <c r="T479" s="59" t="e">
        <f t="shared" si="50"/>
        <v>#REF!</v>
      </c>
      <c r="U479" s="59" t="e">
        <f t="shared" si="50"/>
        <v>#REF!</v>
      </c>
      <c r="V479" s="59" t="e">
        <f t="shared" si="50"/>
        <v>#REF!</v>
      </c>
      <c r="W479" s="120"/>
      <c r="X479" s="59">
        <f>X480+X486+X500+X506</f>
        <v>6223.556</v>
      </c>
      <c r="Y479" s="92">
        <f t="shared" si="49"/>
        <v>71.61204847749735</v>
      </c>
      <c r="Z479" s="100"/>
    </row>
    <row r="480" spans="1:26" s="24" customFormat="1" ht="15.75" outlineLevel="3">
      <c r="A480" s="65" t="s">
        <v>40</v>
      </c>
      <c r="B480" s="30" t="s">
        <v>15</v>
      </c>
      <c r="C480" s="30" t="s">
        <v>257</v>
      </c>
      <c r="D480" s="30" t="s">
        <v>5</v>
      </c>
      <c r="E480" s="30"/>
      <c r="F480" s="78">
        <f>F481</f>
        <v>741.75</v>
      </c>
      <c r="G480" s="10">
        <f aca="true" t="shared" si="51" ref="G480:V480">G482</f>
        <v>0</v>
      </c>
      <c r="H480" s="10">
        <f t="shared" si="51"/>
        <v>0</v>
      </c>
      <c r="I480" s="10">
        <f t="shared" si="51"/>
        <v>0</v>
      </c>
      <c r="J480" s="10">
        <f t="shared" si="51"/>
        <v>0</v>
      </c>
      <c r="K480" s="10">
        <f t="shared" si="51"/>
        <v>0</v>
      </c>
      <c r="L480" s="10">
        <f t="shared" si="51"/>
        <v>0</v>
      </c>
      <c r="M480" s="10">
        <f t="shared" si="51"/>
        <v>0</v>
      </c>
      <c r="N480" s="10">
        <f t="shared" si="51"/>
        <v>0</v>
      </c>
      <c r="O480" s="10">
        <f t="shared" si="51"/>
        <v>0</v>
      </c>
      <c r="P480" s="10">
        <f t="shared" si="51"/>
        <v>0</v>
      </c>
      <c r="Q480" s="10">
        <f t="shared" si="51"/>
        <v>0</v>
      </c>
      <c r="R480" s="10">
        <f t="shared" si="51"/>
        <v>0</v>
      </c>
      <c r="S480" s="10">
        <f t="shared" si="51"/>
        <v>0</v>
      </c>
      <c r="T480" s="10">
        <f t="shared" si="51"/>
        <v>0</v>
      </c>
      <c r="U480" s="10">
        <f t="shared" si="51"/>
        <v>0</v>
      </c>
      <c r="V480" s="10">
        <f t="shared" si="51"/>
        <v>0</v>
      </c>
      <c r="X480" s="78">
        <f>X481</f>
        <v>427.125</v>
      </c>
      <c r="Y480" s="92">
        <f t="shared" si="49"/>
        <v>57.58341759352882</v>
      </c>
      <c r="Z480" s="100"/>
    </row>
    <row r="481" spans="1:26" s="24" customFormat="1" ht="31.5" outlineLevel="3">
      <c r="A481" s="22" t="s">
        <v>136</v>
      </c>
      <c r="B481" s="9" t="s">
        <v>15</v>
      </c>
      <c r="C481" s="9" t="s">
        <v>258</v>
      </c>
      <c r="D481" s="9" t="s">
        <v>5</v>
      </c>
      <c r="E481" s="9"/>
      <c r="F481" s="72">
        <f>F482</f>
        <v>741.75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X481" s="72">
        <f>X482</f>
        <v>427.125</v>
      </c>
      <c r="Y481" s="92">
        <f t="shared" si="49"/>
        <v>57.58341759352882</v>
      </c>
      <c r="Z481" s="100"/>
    </row>
    <row r="482" spans="1:26" s="15" customFormat="1" ht="30.75" customHeight="1" outlineLevel="3">
      <c r="A482" s="22" t="s">
        <v>138</v>
      </c>
      <c r="B482" s="9" t="s">
        <v>15</v>
      </c>
      <c r="C482" s="9" t="s">
        <v>259</v>
      </c>
      <c r="D482" s="9" t="s">
        <v>5</v>
      </c>
      <c r="E482" s="9"/>
      <c r="F482" s="72">
        <f>F483</f>
        <v>741.75</v>
      </c>
      <c r="G482" s="13">
        <f aca="true" t="shared" si="52" ref="G482:V483">G483</f>
        <v>0</v>
      </c>
      <c r="H482" s="13">
        <f t="shared" si="52"/>
        <v>0</v>
      </c>
      <c r="I482" s="13">
        <f t="shared" si="52"/>
        <v>0</v>
      </c>
      <c r="J482" s="13">
        <f t="shared" si="52"/>
        <v>0</v>
      </c>
      <c r="K482" s="13">
        <f t="shared" si="52"/>
        <v>0</v>
      </c>
      <c r="L482" s="13">
        <f t="shared" si="52"/>
        <v>0</v>
      </c>
      <c r="M482" s="13">
        <f t="shared" si="52"/>
        <v>0</v>
      </c>
      <c r="N482" s="13">
        <f t="shared" si="52"/>
        <v>0</v>
      </c>
      <c r="O482" s="13">
        <f t="shared" si="52"/>
        <v>0</v>
      </c>
      <c r="P482" s="13">
        <f t="shared" si="52"/>
        <v>0</v>
      </c>
      <c r="Q482" s="13">
        <f t="shared" si="52"/>
        <v>0</v>
      </c>
      <c r="R482" s="13">
        <f t="shared" si="52"/>
        <v>0</v>
      </c>
      <c r="S482" s="13">
        <f t="shared" si="52"/>
        <v>0</v>
      </c>
      <c r="T482" s="13">
        <f t="shared" si="52"/>
        <v>0</v>
      </c>
      <c r="U482" s="13">
        <f t="shared" si="52"/>
        <v>0</v>
      </c>
      <c r="V482" s="13">
        <f t="shared" si="52"/>
        <v>0</v>
      </c>
      <c r="X482" s="72">
        <f>X483</f>
        <v>427.125</v>
      </c>
      <c r="Y482" s="92">
        <f t="shared" si="49"/>
        <v>57.58341759352882</v>
      </c>
      <c r="Z482" s="127"/>
    </row>
    <row r="483" spans="1:26" s="24" customFormat="1" ht="33" customHeight="1" outlineLevel="4">
      <c r="A483" s="47" t="s">
        <v>180</v>
      </c>
      <c r="B483" s="19" t="s">
        <v>15</v>
      </c>
      <c r="C483" s="19" t="s">
        <v>339</v>
      </c>
      <c r="D483" s="19" t="s">
        <v>5</v>
      </c>
      <c r="E483" s="19"/>
      <c r="F483" s="73">
        <f>F484</f>
        <v>741.75</v>
      </c>
      <c r="G483" s="7">
        <f t="shared" si="52"/>
        <v>0</v>
      </c>
      <c r="H483" s="7">
        <f t="shared" si="52"/>
        <v>0</v>
      </c>
      <c r="I483" s="7">
        <f t="shared" si="52"/>
        <v>0</v>
      </c>
      <c r="J483" s="7">
        <f t="shared" si="52"/>
        <v>0</v>
      </c>
      <c r="K483" s="7">
        <f t="shared" si="52"/>
        <v>0</v>
      </c>
      <c r="L483" s="7">
        <f t="shared" si="52"/>
        <v>0</v>
      </c>
      <c r="M483" s="7">
        <f t="shared" si="52"/>
        <v>0</v>
      </c>
      <c r="N483" s="7">
        <f t="shared" si="52"/>
        <v>0</v>
      </c>
      <c r="O483" s="7">
        <f t="shared" si="52"/>
        <v>0</v>
      </c>
      <c r="P483" s="7">
        <f t="shared" si="52"/>
        <v>0</v>
      </c>
      <c r="Q483" s="7">
        <f t="shared" si="52"/>
        <v>0</v>
      </c>
      <c r="R483" s="7">
        <f t="shared" si="52"/>
        <v>0</v>
      </c>
      <c r="S483" s="7">
        <f t="shared" si="52"/>
        <v>0</v>
      </c>
      <c r="T483" s="7">
        <f t="shared" si="52"/>
        <v>0</v>
      </c>
      <c r="U483" s="7">
        <f t="shared" si="52"/>
        <v>0</v>
      </c>
      <c r="V483" s="7">
        <f t="shared" si="52"/>
        <v>0</v>
      </c>
      <c r="X483" s="73">
        <f>X484</f>
        <v>427.125</v>
      </c>
      <c r="Y483" s="92">
        <f t="shared" si="49"/>
        <v>57.58341759352882</v>
      </c>
      <c r="Z483" s="100"/>
    </row>
    <row r="484" spans="1:26" s="24" customFormat="1" ht="15.75" outlineLevel="5">
      <c r="A484" s="5" t="s">
        <v>127</v>
      </c>
      <c r="B484" s="6" t="s">
        <v>15</v>
      </c>
      <c r="C484" s="6" t="s">
        <v>339</v>
      </c>
      <c r="D484" s="6" t="s">
        <v>125</v>
      </c>
      <c r="E484" s="6"/>
      <c r="F484" s="74">
        <f>F485</f>
        <v>741.75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X484" s="74">
        <f>X485</f>
        <v>427.125</v>
      </c>
      <c r="Y484" s="92">
        <f t="shared" si="49"/>
        <v>57.58341759352882</v>
      </c>
      <c r="Z484" s="100"/>
    </row>
    <row r="485" spans="1:26" s="24" customFormat="1" ht="31.5" outlineLevel="5">
      <c r="A485" s="44" t="s">
        <v>128</v>
      </c>
      <c r="B485" s="45" t="s">
        <v>15</v>
      </c>
      <c r="C485" s="45" t="s">
        <v>339</v>
      </c>
      <c r="D485" s="45" t="s">
        <v>126</v>
      </c>
      <c r="E485" s="45"/>
      <c r="F485" s="75">
        <v>741.75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X485" s="85">
        <v>427.125</v>
      </c>
      <c r="Y485" s="92">
        <f t="shared" si="49"/>
        <v>57.58341759352882</v>
      </c>
      <c r="Z485" s="100"/>
    </row>
    <row r="486" spans="1:26" s="24" customFormat="1" ht="15.75" outlineLevel="3">
      <c r="A486" s="65" t="s">
        <v>41</v>
      </c>
      <c r="B486" s="30" t="s">
        <v>16</v>
      </c>
      <c r="C486" s="30" t="s">
        <v>257</v>
      </c>
      <c r="D486" s="30" t="s">
        <v>5</v>
      </c>
      <c r="E486" s="30"/>
      <c r="F486" s="78">
        <f>F487+F492</f>
        <v>3961.9049</v>
      </c>
      <c r="G486" s="10" t="e">
        <f>#REF!</f>
        <v>#REF!</v>
      </c>
      <c r="H486" s="10" t="e">
        <f>#REF!</f>
        <v>#REF!</v>
      </c>
      <c r="I486" s="10" t="e">
        <f>#REF!</f>
        <v>#REF!</v>
      </c>
      <c r="J486" s="10" t="e">
        <f>#REF!</f>
        <v>#REF!</v>
      </c>
      <c r="K486" s="10" t="e">
        <f>#REF!</f>
        <v>#REF!</v>
      </c>
      <c r="L486" s="10" t="e">
        <f>#REF!</f>
        <v>#REF!</v>
      </c>
      <c r="M486" s="10" t="e">
        <f>#REF!</f>
        <v>#REF!</v>
      </c>
      <c r="N486" s="10" t="e">
        <f>#REF!</f>
        <v>#REF!</v>
      </c>
      <c r="O486" s="10" t="e">
        <f>#REF!</f>
        <v>#REF!</v>
      </c>
      <c r="P486" s="10" t="e">
        <f>#REF!</f>
        <v>#REF!</v>
      </c>
      <c r="Q486" s="10" t="e">
        <f>#REF!</f>
        <v>#REF!</v>
      </c>
      <c r="R486" s="10" t="e">
        <f>#REF!</f>
        <v>#REF!</v>
      </c>
      <c r="S486" s="10" t="e">
        <f>#REF!</f>
        <v>#REF!</v>
      </c>
      <c r="T486" s="10" t="e">
        <f>#REF!</f>
        <v>#REF!</v>
      </c>
      <c r="U486" s="10" t="e">
        <f>#REF!</f>
        <v>#REF!</v>
      </c>
      <c r="V486" s="10" t="e">
        <f>#REF!</f>
        <v>#REF!</v>
      </c>
      <c r="X486" s="78">
        <f>X487+X492</f>
        <v>2750.5139999999997</v>
      </c>
      <c r="Y486" s="92">
        <f t="shared" si="49"/>
        <v>69.42402883017206</v>
      </c>
      <c r="Z486" s="100"/>
    </row>
    <row r="487" spans="1:26" s="24" customFormat="1" ht="31.5" outlineLevel="3">
      <c r="A487" s="22" t="s">
        <v>136</v>
      </c>
      <c r="B487" s="9" t="s">
        <v>16</v>
      </c>
      <c r="C487" s="9" t="s">
        <v>258</v>
      </c>
      <c r="D487" s="9" t="s">
        <v>5</v>
      </c>
      <c r="E487" s="9"/>
      <c r="F487" s="72">
        <f>F488</f>
        <v>24.89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X487" s="72">
        <f>X488</f>
        <v>24.888</v>
      </c>
      <c r="Y487" s="92">
        <f t="shared" si="49"/>
        <v>99.99196464443551</v>
      </c>
      <c r="Z487" s="100"/>
    </row>
    <row r="488" spans="1:26" s="24" customFormat="1" ht="31.5" outlineLevel="3">
      <c r="A488" s="22" t="s">
        <v>138</v>
      </c>
      <c r="B488" s="9" t="s">
        <v>16</v>
      </c>
      <c r="C488" s="9" t="s">
        <v>259</v>
      </c>
      <c r="D488" s="9" t="s">
        <v>5</v>
      </c>
      <c r="E488" s="9"/>
      <c r="F488" s="72">
        <f>F489</f>
        <v>24.89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X488" s="72">
        <f>X489</f>
        <v>24.888</v>
      </c>
      <c r="Y488" s="92">
        <f t="shared" si="49"/>
        <v>99.99196464443551</v>
      </c>
      <c r="Z488" s="100"/>
    </row>
    <row r="489" spans="1:26" s="24" customFormat="1" ht="63" outlineLevel="3">
      <c r="A489" s="47" t="s">
        <v>391</v>
      </c>
      <c r="B489" s="19" t="s">
        <v>16</v>
      </c>
      <c r="C489" s="19" t="s">
        <v>385</v>
      </c>
      <c r="D489" s="19" t="s">
        <v>5</v>
      </c>
      <c r="E489" s="19"/>
      <c r="F489" s="73">
        <f>F490</f>
        <v>24.89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X489" s="73">
        <f>X490</f>
        <v>24.888</v>
      </c>
      <c r="Y489" s="92">
        <f t="shared" si="49"/>
        <v>99.99196464443551</v>
      </c>
      <c r="Z489" s="100"/>
    </row>
    <row r="490" spans="1:26" s="24" customFormat="1" ht="31.5" outlineLevel="3">
      <c r="A490" s="5" t="s">
        <v>107</v>
      </c>
      <c r="B490" s="6" t="s">
        <v>16</v>
      </c>
      <c r="C490" s="6" t="s">
        <v>385</v>
      </c>
      <c r="D490" s="6" t="s">
        <v>108</v>
      </c>
      <c r="E490" s="6"/>
      <c r="F490" s="74">
        <f>F491</f>
        <v>24.89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X490" s="74">
        <f>X491</f>
        <v>24.888</v>
      </c>
      <c r="Y490" s="92">
        <f t="shared" si="49"/>
        <v>99.99196464443551</v>
      </c>
      <c r="Z490" s="100"/>
    </row>
    <row r="491" spans="1:26" s="24" customFormat="1" ht="31.5" outlineLevel="3">
      <c r="A491" s="44" t="s">
        <v>128</v>
      </c>
      <c r="B491" s="45" t="s">
        <v>16</v>
      </c>
      <c r="C491" s="45" t="s">
        <v>385</v>
      </c>
      <c r="D491" s="45" t="s">
        <v>129</v>
      </c>
      <c r="E491" s="45"/>
      <c r="F491" s="75">
        <v>24.89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X491" s="85">
        <v>24.888</v>
      </c>
      <c r="Y491" s="92">
        <f t="shared" si="49"/>
        <v>99.99196464443551</v>
      </c>
      <c r="Z491" s="100"/>
    </row>
    <row r="492" spans="1:26" s="24" customFormat="1" ht="15.75" outlineLevel="3">
      <c r="A492" s="14" t="s">
        <v>146</v>
      </c>
      <c r="B492" s="9" t="s">
        <v>16</v>
      </c>
      <c r="C492" s="9" t="s">
        <v>257</v>
      </c>
      <c r="D492" s="9" t="s">
        <v>5</v>
      </c>
      <c r="E492" s="9"/>
      <c r="F492" s="72">
        <f>F493</f>
        <v>3937.0149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X492" s="72">
        <f>X493</f>
        <v>2725.6259999999997</v>
      </c>
      <c r="Y492" s="92">
        <f t="shared" si="49"/>
        <v>69.23077685075563</v>
      </c>
      <c r="Z492" s="100"/>
    </row>
    <row r="493" spans="1:26" s="24" customFormat="1" ht="15.75" outlineLevel="5">
      <c r="A493" s="8" t="s">
        <v>237</v>
      </c>
      <c r="B493" s="9" t="s">
        <v>16</v>
      </c>
      <c r="C493" s="9" t="s">
        <v>340</v>
      </c>
      <c r="D493" s="9" t="s">
        <v>5</v>
      </c>
      <c r="E493" s="9"/>
      <c r="F493" s="72">
        <f>F494+F497</f>
        <v>3937.0149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X493" s="72">
        <f>X494+X497</f>
        <v>2725.6259999999997</v>
      </c>
      <c r="Y493" s="92">
        <f aca="true" t="shared" si="53" ref="Y493:Y545">X493/F493*100</f>
        <v>69.23077685075563</v>
      </c>
      <c r="Z493" s="100"/>
    </row>
    <row r="494" spans="1:26" s="24" customFormat="1" ht="31.5" outlineLevel="5">
      <c r="A494" s="57" t="s">
        <v>181</v>
      </c>
      <c r="B494" s="19" t="s">
        <v>16</v>
      </c>
      <c r="C494" s="19" t="s">
        <v>384</v>
      </c>
      <c r="D494" s="19" t="s">
        <v>5</v>
      </c>
      <c r="E494" s="19"/>
      <c r="F494" s="73">
        <f>F495</f>
        <v>1280.3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X494" s="73">
        <f>X495</f>
        <v>886.362</v>
      </c>
      <c r="Y494" s="92">
        <f t="shared" si="53"/>
        <v>69.2308052800125</v>
      </c>
      <c r="Z494" s="100"/>
    </row>
    <row r="495" spans="1:26" s="24" customFormat="1" ht="31.5" outlineLevel="5">
      <c r="A495" s="5" t="s">
        <v>107</v>
      </c>
      <c r="B495" s="6" t="s">
        <v>16</v>
      </c>
      <c r="C495" s="6" t="s">
        <v>384</v>
      </c>
      <c r="D495" s="6" t="s">
        <v>108</v>
      </c>
      <c r="E495" s="6"/>
      <c r="F495" s="74">
        <f>F496</f>
        <v>1280.3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X495" s="74">
        <f>X496</f>
        <v>886.362</v>
      </c>
      <c r="Y495" s="92">
        <f t="shared" si="53"/>
        <v>69.2308052800125</v>
      </c>
      <c r="Z495" s="100"/>
    </row>
    <row r="496" spans="1:26" s="24" customFormat="1" ht="15.75" outlineLevel="5">
      <c r="A496" s="44" t="s">
        <v>130</v>
      </c>
      <c r="B496" s="45" t="s">
        <v>16</v>
      </c>
      <c r="C496" s="45" t="s">
        <v>384</v>
      </c>
      <c r="D496" s="45" t="s">
        <v>129</v>
      </c>
      <c r="E496" s="45"/>
      <c r="F496" s="75">
        <v>1280.3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X496" s="115">
        <v>886.362</v>
      </c>
      <c r="Y496" s="92">
        <f t="shared" si="53"/>
        <v>69.2308052800125</v>
      </c>
      <c r="Z496" s="100"/>
    </row>
    <row r="497" spans="1:26" s="24" customFormat="1" ht="20.25" customHeight="1" outlineLevel="5">
      <c r="A497" s="57" t="s">
        <v>440</v>
      </c>
      <c r="B497" s="19" t="s">
        <v>16</v>
      </c>
      <c r="C497" s="19" t="s">
        <v>439</v>
      </c>
      <c r="D497" s="19" t="s">
        <v>5</v>
      </c>
      <c r="E497" s="19"/>
      <c r="F497" s="73">
        <f>F498</f>
        <v>2656.7149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X497" s="73">
        <f>X498</f>
        <v>1839.264</v>
      </c>
      <c r="Y497" s="92">
        <f t="shared" si="53"/>
        <v>69.23076315038547</v>
      </c>
      <c r="Z497" s="100"/>
    </row>
    <row r="498" spans="1:26" s="24" customFormat="1" ht="31.5" outlineLevel="5">
      <c r="A498" s="5" t="s">
        <v>107</v>
      </c>
      <c r="B498" s="6" t="s">
        <v>16</v>
      </c>
      <c r="C498" s="6" t="s">
        <v>439</v>
      </c>
      <c r="D498" s="6" t="s">
        <v>108</v>
      </c>
      <c r="E498" s="6"/>
      <c r="F498" s="74">
        <f>F499</f>
        <v>2656.7149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X498" s="74">
        <f>X499</f>
        <v>1839.264</v>
      </c>
      <c r="Y498" s="92">
        <f t="shared" si="53"/>
        <v>69.23076315038547</v>
      </c>
      <c r="Z498" s="100"/>
    </row>
    <row r="499" spans="1:26" s="24" customFormat="1" ht="15.75" outlineLevel="5">
      <c r="A499" s="44" t="s">
        <v>130</v>
      </c>
      <c r="B499" s="45" t="s">
        <v>16</v>
      </c>
      <c r="C499" s="45" t="s">
        <v>439</v>
      </c>
      <c r="D499" s="45" t="s">
        <v>129</v>
      </c>
      <c r="E499" s="45"/>
      <c r="F499" s="75">
        <v>2656.7149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X499" s="115">
        <v>1839.264</v>
      </c>
      <c r="Y499" s="92">
        <f t="shared" si="53"/>
        <v>69.23076315038547</v>
      </c>
      <c r="Z499" s="100"/>
    </row>
    <row r="500" spans="1:26" s="24" customFormat="1" ht="15.75" outlineLevel="5">
      <c r="A500" s="65" t="s">
        <v>46</v>
      </c>
      <c r="B500" s="30" t="s">
        <v>23</v>
      </c>
      <c r="C500" s="30" t="s">
        <v>257</v>
      </c>
      <c r="D500" s="30" t="s">
        <v>5</v>
      </c>
      <c r="E500" s="30"/>
      <c r="F500" s="78">
        <f>F501</f>
        <v>3937</v>
      </c>
      <c r="G500" s="10">
        <f aca="true" t="shared" si="54" ref="G500:V500">G502</f>
        <v>0</v>
      </c>
      <c r="H500" s="10">
        <f t="shared" si="54"/>
        <v>0</v>
      </c>
      <c r="I500" s="10">
        <f t="shared" si="54"/>
        <v>0</v>
      </c>
      <c r="J500" s="10">
        <f t="shared" si="54"/>
        <v>0</v>
      </c>
      <c r="K500" s="10">
        <f t="shared" si="54"/>
        <v>0</v>
      </c>
      <c r="L500" s="10">
        <f t="shared" si="54"/>
        <v>0</v>
      </c>
      <c r="M500" s="10">
        <f t="shared" si="54"/>
        <v>0</v>
      </c>
      <c r="N500" s="10">
        <f t="shared" si="54"/>
        <v>0</v>
      </c>
      <c r="O500" s="10">
        <f t="shared" si="54"/>
        <v>0</v>
      </c>
      <c r="P500" s="10">
        <f t="shared" si="54"/>
        <v>0</v>
      </c>
      <c r="Q500" s="10">
        <f t="shared" si="54"/>
        <v>0</v>
      </c>
      <c r="R500" s="10">
        <f t="shared" si="54"/>
        <v>0</v>
      </c>
      <c r="S500" s="10">
        <f t="shared" si="54"/>
        <v>0</v>
      </c>
      <c r="T500" s="10">
        <f t="shared" si="54"/>
        <v>0</v>
      </c>
      <c r="U500" s="10">
        <f t="shared" si="54"/>
        <v>0</v>
      </c>
      <c r="V500" s="10">
        <f t="shared" si="54"/>
        <v>0</v>
      </c>
      <c r="X500" s="78">
        <f>X501</f>
        <v>3045.917</v>
      </c>
      <c r="Y500" s="92">
        <f t="shared" si="53"/>
        <v>77.36644653289306</v>
      </c>
      <c r="Z500" s="100"/>
    </row>
    <row r="501" spans="1:26" s="24" customFormat="1" ht="31.5" outlineLevel="5">
      <c r="A501" s="22" t="s">
        <v>136</v>
      </c>
      <c r="B501" s="9" t="s">
        <v>23</v>
      </c>
      <c r="C501" s="9" t="s">
        <v>258</v>
      </c>
      <c r="D501" s="9" t="s">
        <v>5</v>
      </c>
      <c r="E501" s="9"/>
      <c r="F501" s="72">
        <f>F502</f>
        <v>3937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X501" s="72">
        <f>X502</f>
        <v>3045.917</v>
      </c>
      <c r="Y501" s="92">
        <f t="shared" si="53"/>
        <v>77.36644653289306</v>
      </c>
      <c r="Z501" s="100"/>
    </row>
    <row r="502" spans="1:26" s="24" customFormat="1" ht="31.5" outlineLevel="5">
      <c r="A502" s="22" t="s">
        <v>138</v>
      </c>
      <c r="B502" s="9" t="s">
        <v>23</v>
      </c>
      <c r="C502" s="9" t="s">
        <v>259</v>
      </c>
      <c r="D502" s="9" t="s">
        <v>5</v>
      </c>
      <c r="E502" s="9"/>
      <c r="F502" s="72">
        <f>F503</f>
        <v>3937</v>
      </c>
      <c r="G502" s="13">
        <f aca="true" t="shared" si="55" ref="G502:V503">G503</f>
        <v>0</v>
      </c>
      <c r="H502" s="13">
        <f t="shared" si="55"/>
        <v>0</v>
      </c>
      <c r="I502" s="13">
        <f t="shared" si="55"/>
        <v>0</v>
      </c>
      <c r="J502" s="13">
        <f t="shared" si="55"/>
        <v>0</v>
      </c>
      <c r="K502" s="13">
        <f t="shared" si="55"/>
        <v>0</v>
      </c>
      <c r="L502" s="13">
        <f t="shared" si="55"/>
        <v>0</v>
      </c>
      <c r="M502" s="13">
        <f t="shared" si="55"/>
        <v>0</v>
      </c>
      <c r="N502" s="13">
        <f t="shared" si="55"/>
        <v>0</v>
      </c>
      <c r="O502" s="13">
        <f t="shared" si="55"/>
        <v>0</v>
      </c>
      <c r="P502" s="13">
        <f t="shared" si="55"/>
        <v>0</v>
      </c>
      <c r="Q502" s="13">
        <f t="shared" si="55"/>
        <v>0</v>
      </c>
      <c r="R502" s="13">
        <f t="shared" si="55"/>
        <v>0</v>
      </c>
      <c r="S502" s="13">
        <f t="shared" si="55"/>
        <v>0</v>
      </c>
      <c r="T502" s="13">
        <f t="shared" si="55"/>
        <v>0</v>
      </c>
      <c r="U502" s="13">
        <f t="shared" si="55"/>
        <v>0</v>
      </c>
      <c r="V502" s="13">
        <f t="shared" si="55"/>
        <v>0</v>
      </c>
      <c r="X502" s="72">
        <f>X503</f>
        <v>3045.917</v>
      </c>
      <c r="Y502" s="92">
        <f t="shared" si="53"/>
        <v>77.36644653289306</v>
      </c>
      <c r="Z502" s="100"/>
    </row>
    <row r="503" spans="1:26" s="24" customFormat="1" ht="47.25" outlineLevel="5">
      <c r="A503" s="57" t="s">
        <v>182</v>
      </c>
      <c r="B503" s="19" t="s">
        <v>23</v>
      </c>
      <c r="C503" s="19" t="s">
        <v>341</v>
      </c>
      <c r="D503" s="19" t="s">
        <v>5</v>
      </c>
      <c r="E503" s="19"/>
      <c r="F503" s="73">
        <f>F504</f>
        <v>3937</v>
      </c>
      <c r="G503" s="7">
        <f t="shared" si="55"/>
        <v>0</v>
      </c>
      <c r="H503" s="7">
        <f t="shared" si="55"/>
        <v>0</v>
      </c>
      <c r="I503" s="7">
        <f t="shared" si="55"/>
        <v>0</v>
      </c>
      <c r="J503" s="7">
        <f t="shared" si="55"/>
        <v>0</v>
      </c>
      <c r="K503" s="7">
        <f t="shared" si="55"/>
        <v>0</v>
      </c>
      <c r="L503" s="7">
        <f t="shared" si="55"/>
        <v>0</v>
      </c>
      <c r="M503" s="7">
        <f t="shared" si="55"/>
        <v>0</v>
      </c>
      <c r="N503" s="7">
        <f t="shared" si="55"/>
        <v>0</v>
      </c>
      <c r="O503" s="7">
        <f t="shared" si="55"/>
        <v>0</v>
      </c>
      <c r="P503" s="7">
        <f t="shared" si="55"/>
        <v>0</v>
      </c>
      <c r="Q503" s="7">
        <f t="shared" si="55"/>
        <v>0</v>
      </c>
      <c r="R503" s="7">
        <f t="shared" si="55"/>
        <v>0</v>
      </c>
      <c r="S503" s="7">
        <f t="shared" si="55"/>
        <v>0</v>
      </c>
      <c r="T503" s="7">
        <f t="shared" si="55"/>
        <v>0</v>
      </c>
      <c r="U503" s="7">
        <f t="shared" si="55"/>
        <v>0</v>
      </c>
      <c r="V503" s="7">
        <f t="shared" si="55"/>
        <v>0</v>
      </c>
      <c r="X503" s="73">
        <f>X504</f>
        <v>3045.917</v>
      </c>
      <c r="Y503" s="92">
        <f t="shared" si="53"/>
        <v>77.36644653289306</v>
      </c>
      <c r="Z503" s="100"/>
    </row>
    <row r="504" spans="1:26" s="24" customFormat="1" ht="15.75" outlineLevel="5">
      <c r="A504" s="5" t="s">
        <v>127</v>
      </c>
      <c r="B504" s="6" t="s">
        <v>23</v>
      </c>
      <c r="C504" s="6" t="s">
        <v>341</v>
      </c>
      <c r="D504" s="6" t="s">
        <v>125</v>
      </c>
      <c r="E504" s="6"/>
      <c r="F504" s="74">
        <f>F505</f>
        <v>3937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X504" s="74">
        <f>X505</f>
        <v>3045.917</v>
      </c>
      <c r="Y504" s="92">
        <f t="shared" si="53"/>
        <v>77.36644653289306</v>
      </c>
      <c r="Z504" s="100"/>
    </row>
    <row r="505" spans="1:26" s="24" customFormat="1" ht="31.5" outlineLevel="5">
      <c r="A505" s="44" t="s">
        <v>128</v>
      </c>
      <c r="B505" s="45" t="s">
        <v>23</v>
      </c>
      <c r="C505" s="45" t="s">
        <v>341</v>
      </c>
      <c r="D505" s="45" t="s">
        <v>126</v>
      </c>
      <c r="E505" s="45"/>
      <c r="F505" s="75">
        <v>3937</v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X505" s="115">
        <v>3045.917</v>
      </c>
      <c r="Y505" s="92">
        <f t="shared" si="53"/>
        <v>77.36644653289306</v>
      </c>
      <c r="Z505" s="100"/>
    </row>
    <row r="506" spans="1:26" s="24" customFormat="1" ht="15.75" outlineLevel="5">
      <c r="A506" s="65" t="s">
        <v>183</v>
      </c>
      <c r="B506" s="30" t="s">
        <v>184</v>
      </c>
      <c r="C506" s="30" t="s">
        <v>257</v>
      </c>
      <c r="D506" s="30" t="s">
        <v>5</v>
      </c>
      <c r="E506" s="30"/>
      <c r="F506" s="78">
        <f>F507</f>
        <v>50</v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X506" s="78">
        <f>X507</f>
        <v>0</v>
      </c>
      <c r="Y506" s="92">
        <f t="shared" si="53"/>
        <v>0</v>
      </c>
      <c r="Z506" s="100"/>
    </row>
    <row r="507" spans="1:26" s="24" customFormat="1" ht="15.75" outlineLevel="5">
      <c r="A507" s="14" t="s">
        <v>390</v>
      </c>
      <c r="B507" s="9" t="s">
        <v>184</v>
      </c>
      <c r="C507" s="9" t="s">
        <v>342</v>
      </c>
      <c r="D507" s="9" t="s">
        <v>5</v>
      </c>
      <c r="E507" s="9"/>
      <c r="F507" s="72">
        <f>F508</f>
        <v>50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X507" s="72">
        <f>X508</f>
        <v>0</v>
      </c>
      <c r="Y507" s="92">
        <f t="shared" si="53"/>
        <v>0</v>
      </c>
      <c r="Z507" s="100"/>
    </row>
    <row r="508" spans="1:26" s="24" customFormat="1" ht="33" customHeight="1" outlineLevel="5">
      <c r="A508" s="57" t="s">
        <v>186</v>
      </c>
      <c r="B508" s="19" t="s">
        <v>184</v>
      </c>
      <c r="C508" s="19" t="s">
        <v>343</v>
      </c>
      <c r="D508" s="19" t="s">
        <v>5</v>
      </c>
      <c r="E508" s="19"/>
      <c r="F508" s="73">
        <f>F509</f>
        <v>50</v>
      </c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X508" s="73">
        <f>X509</f>
        <v>0</v>
      </c>
      <c r="Y508" s="92">
        <f t="shared" si="53"/>
        <v>0</v>
      </c>
      <c r="Z508" s="100"/>
    </row>
    <row r="509" spans="1:26" s="24" customFormat="1" ht="15.75" outlineLevel="5">
      <c r="A509" s="5" t="s">
        <v>95</v>
      </c>
      <c r="B509" s="6" t="s">
        <v>185</v>
      </c>
      <c r="C509" s="6" t="s">
        <v>343</v>
      </c>
      <c r="D509" s="6" t="s">
        <v>96</v>
      </c>
      <c r="E509" s="6"/>
      <c r="F509" s="74">
        <f>F510</f>
        <v>50</v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X509" s="74">
        <f>X510</f>
        <v>0</v>
      </c>
      <c r="Y509" s="92">
        <f t="shared" si="53"/>
        <v>0</v>
      </c>
      <c r="Z509" s="100"/>
    </row>
    <row r="510" spans="1:26" s="24" customFormat="1" ht="31.5" outlineLevel="5">
      <c r="A510" s="44" t="s">
        <v>99</v>
      </c>
      <c r="B510" s="45" t="s">
        <v>184</v>
      </c>
      <c r="C510" s="45" t="s">
        <v>343</v>
      </c>
      <c r="D510" s="45" t="s">
        <v>100</v>
      </c>
      <c r="E510" s="45"/>
      <c r="F510" s="75">
        <v>50</v>
      </c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X510" s="115">
        <v>0</v>
      </c>
      <c r="Y510" s="92">
        <f t="shared" si="53"/>
        <v>0</v>
      </c>
      <c r="Z510" s="100"/>
    </row>
    <row r="511" spans="1:26" s="24" customFormat="1" ht="15.75" outlineLevel="5">
      <c r="A511" s="16" t="s">
        <v>78</v>
      </c>
      <c r="B511" s="30" t="s">
        <v>49</v>
      </c>
      <c r="C511" s="30" t="s">
        <v>257</v>
      </c>
      <c r="D511" s="30" t="s">
        <v>5</v>
      </c>
      <c r="E511" s="30"/>
      <c r="F511" s="78">
        <f>F512+F518</f>
        <v>150</v>
      </c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120"/>
      <c r="X511" s="78">
        <f>X512+X518</f>
        <v>101.9</v>
      </c>
      <c r="Y511" s="92">
        <f t="shared" si="53"/>
        <v>67.93333333333334</v>
      </c>
      <c r="Z511" s="100"/>
    </row>
    <row r="512" spans="1:26" s="24" customFormat="1" ht="15.75" outlineLevel="5">
      <c r="A512" s="8" t="s">
        <v>39</v>
      </c>
      <c r="B512" s="9" t="s">
        <v>17</v>
      </c>
      <c r="C512" s="9" t="s">
        <v>257</v>
      </c>
      <c r="D512" s="9" t="s">
        <v>5</v>
      </c>
      <c r="E512" s="9"/>
      <c r="F512" s="72">
        <f>F513</f>
        <v>150</v>
      </c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X512" s="72">
        <f>X513</f>
        <v>101.9</v>
      </c>
      <c r="Y512" s="92">
        <f t="shared" si="53"/>
        <v>67.93333333333334</v>
      </c>
      <c r="Z512" s="100"/>
    </row>
    <row r="513" spans="1:26" s="24" customFormat="1" ht="15.75" outlineLevel="5">
      <c r="A513" s="56" t="s">
        <v>238</v>
      </c>
      <c r="B513" s="19" t="s">
        <v>17</v>
      </c>
      <c r="C513" s="19" t="s">
        <v>344</v>
      </c>
      <c r="D513" s="19" t="s">
        <v>5</v>
      </c>
      <c r="E513" s="19"/>
      <c r="F513" s="73">
        <f>F514</f>
        <v>150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X513" s="73">
        <f>X514</f>
        <v>101.9</v>
      </c>
      <c r="Y513" s="92">
        <f t="shared" si="53"/>
        <v>67.93333333333334</v>
      </c>
      <c r="Z513" s="100"/>
    </row>
    <row r="514" spans="1:26" s="24" customFormat="1" ht="36" customHeight="1" outlineLevel="5">
      <c r="A514" s="57" t="s">
        <v>187</v>
      </c>
      <c r="B514" s="19" t="s">
        <v>17</v>
      </c>
      <c r="C514" s="19" t="s">
        <v>345</v>
      </c>
      <c r="D514" s="19" t="s">
        <v>5</v>
      </c>
      <c r="E514" s="19"/>
      <c r="F514" s="73">
        <f>F515+F516</f>
        <v>150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X514" s="73">
        <f>X515+X516</f>
        <v>101.9</v>
      </c>
      <c r="Y514" s="92">
        <f t="shared" si="53"/>
        <v>67.93333333333334</v>
      </c>
      <c r="Z514" s="100"/>
    </row>
    <row r="515" spans="1:26" s="24" customFormat="1" ht="22.5" customHeight="1" outlineLevel="5">
      <c r="A515" s="84" t="s">
        <v>363</v>
      </c>
      <c r="B515" s="83" t="s">
        <v>17</v>
      </c>
      <c r="C515" s="83" t="s">
        <v>345</v>
      </c>
      <c r="D515" s="83" t="s">
        <v>364</v>
      </c>
      <c r="E515" s="83"/>
      <c r="F515" s="85">
        <v>50</v>
      </c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X515" s="115">
        <v>33.5</v>
      </c>
      <c r="Y515" s="92">
        <f t="shared" si="53"/>
        <v>67</v>
      </c>
      <c r="Z515" s="100"/>
    </row>
    <row r="516" spans="1:26" s="24" customFormat="1" ht="15.75" outlineLevel="5">
      <c r="A516" s="5" t="s">
        <v>95</v>
      </c>
      <c r="B516" s="6" t="s">
        <v>17</v>
      </c>
      <c r="C516" s="6" t="s">
        <v>345</v>
      </c>
      <c r="D516" s="6" t="s">
        <v>96</v>
      </c>
      <c r="E516" s="6"/>
      <c r="F516" s="74">
        <f>F517</f>
        <v>100</v>
      </c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X516" s="74">
        <f>X517</f>
        <v>68.4</v>
      </c>
      <c r="Y516" s="92">
        <f t="shared" si="53"/>
        <v>68.4</v>
      </c>
      <c r="Z516" s="100"/>
    </row>
    <row r="517" spans="1:26" s="24" customFormat="1" ht="31.5" outlineLevel="5">
      <c r="A517" s="44" t="s">
        <v>99</v>
      </c>
      <c r="B517" s="45" t="s">
        <v>17</v>
      </c>
      <c r="C517" s="45" t="s">
        <v>345</v>
      </c>
      <c r="D517" s="45" t="s">
        <v>100</v>
      </c>
      <c r="E517" s="45"/>
      <c r="F517" s="75">
        <v>100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X517" s="115">
        <v>68.4</v>
      </c>
      <c r="Y517" s="92">
        <f t="shared" si="53"/>
        <v>68.4</v>
      </c>
      <c r="Z517" s="100"/>
    </row>
    <row r="518" spans="1:26" s="24" customFormat="1" ht="15.75" outlineLevel="5">
      <c r="A518" s="21" t="s">
        <v>88</v>
      </c>
      <c r="B518" s="9" t="s">
        <v>89</v>
      </c>
      <c r="C518" s="9" t="s">
        <v>257</v>
      </c>
      <c r="D518" s="9" t="s">
        <v>5</v>
      </c>
      <c r="E518" s="6"/>
      <c r="F518" s="72">
        <f>F519</f>
        <v>0</v>
      </c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X518" s="72">
        <f>X519</f>
        <v>0</v>
      </c>
      <c r="Y518" s="92">
        <v>0</v>
      </c>
      <c r="Z518" s="100"/>
    </row>
    <row r="519" spans="1:26" s="24" customFormat="1" ht="15.75" outlineLevel="5">
      <c r="A519" s="56" t="s">
        <v>238</v>
      </c>
      <c r="B519" s="19" t="s">
        <v>89</v>
      </c>
      <c r="C519" s="19" t="s">
        <v>344</v>
      </c>
      <c r="D519" s="19" t="s">
        <v>5</v>
      </c>
      <c r="E519" s="19"/>
      <c r="F519" s="73">
        <f>F520</f>
        <v>0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X519" s="73">
        <f>X520</f>
        <v>0</v>
      </c>
      <c r="Y519" s="92">
        <v>0</v>
      </c>
      <c r="Z519" s="100"/>
    </row>
    <row r="520" spans="1:26" s="24" customFormat="1" ht="47.25" outlineLevel="5">
      <c r="A520" s="5" t="s">
        <v>188</v>
      </c>
      <c r="B520" s="6" t="s">
        <v>89</v>
      </c>
      <c r="C520" s="6" t="s">
        <v>346</v>
      </c>
      <c r="D520" s="6" t="s">
        <v>5</v>
      </c>
      <c r="E520" s="6"/>
      <c r="F520" s="74">
        <f>F521</f>
        <v>0</v>
      </c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X520" s="74">
        <f>X521</f>
        <v>0</v>
      </c>
      <c r="Y520" s="92">
        <v>0</v>
      </c>
      <c r="Z520" s="100"/>
    </row>
    <row r="521" spans="1:26" s="24" customFormat="1" ht="15.75" outlineLevel="5">
      <c r="A521" s="44" t="s">
        <v>120</v>
      </c>
      <c r="B521" s="45" t="s">
        <v>89</v>
      </c>
      <c r="C521" s="45" t="s">
        <v>346</v>
      </c>
      <c r="D521" s="45" t="s">
        <v>119</v>
      </c>
      <c r="E521" s="45"/>
      <c r="F521" s="75">
        <v>0</v>
      </c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X521" s="98">
        <v>0</v>
      </c>
      <c r="Y521" s="92">
        <v>0</v>
      </c>
      <c r="Z521" s="100"/>
    </row>
    <row r="522" spans="1:26" s="24" customFormat="1" ht="15.75" outlineLevel="5">
      <c r="A522" s="16" t="s">
        <v>73</v>
      </c>
      <c r="B522" s="30" t="s">
        <v>74</v>
      </c>
      <c r="C522" s="30" t="s">
        <v>257</v>
      </c>
      <c r="D522" s="30" t="s">
        <v>5</v>
      </c>
      <c r="E522" s="30"/>
      <c r="F522" s="78">
        <f>F523+F529</f>
        <v>2550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120"/>
      <c r="X522" s="78">
        <f>X523+X529</f>
        <v>1878.514</v>
      </c>
      <c r="Y522" s="92">
        <f t="shared" si="53"/>
        <v>73.6672156862745</v>
      </c>
      <c r="Z522" s="100"/>
    </row>
    <row r="523" spans="1:26" s="24" customFormat="1" ht="31.5" customHeight="1" outlineLevel="5">
      <c r="A523" s="70" t="s">
        <v>48</v>
      </c>
      <c r="B523" s="30" t="s">
        <v>75</v>
      </c>
      <c r="C523" s="30" t="s">
        <v>347</v>
      </c>
      <c r="D523" s="30" t="s">
        <v>5</v>
      </c>
      <c r="E523" s="30"/>
      <c r="F523" s="78">
        <f>F524</f>
        <v>2500</v>
      </c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X523" s="78">
        <f>X524</f>
        <v>1870</v>
      </c>
      <c r="Y523" s="92">
        <f t="shared" si="53"/>
        <v>74.8</v>
      </c>
      <c r="Z523" s="100"/>
    </row>
    <row r="524" spans="1:26" s="24" customFormat="1" ht="31.5" customHeight="1" outlineLevel="5">
      <c r="A524" s="22" t="s">
        <v>136</v>
      </c>
      <c r="B524" s="9" t="s">
        <v>75</v>
      </c>
      <c r="C524" s="9" t="s">
        <v>258</v>
      </c>
      <c r="D524" s="9" t="s">
        <v>5</v>
      </c>
      <c r="E524" s="9"/>
      <c r="F524" s="72">
        <f>F525</f>
        <v>2500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X524" s="72">
        <f>X525</f>
        <v>1870</v>
      </c>
      <c r="Y524" s="92">
        <f t="shared" si="53"/>
        <v>74.8</v>
      </c>
      <c r="Z524" s="100"/>
    </row>
    <row r="525" spans="1:26" s="24" customFormat="1" ht="31.5" outlineLevel="5">
      <c r="A525" s="22" t="s">
        <v>138</v>
      </c>
      <c r="B525" s="9" t="s">
        <v>75</v>
      </c>
      <c r="C525" s="9" t="s">
        <v>259</v>
      </c>
      <c r="D525" s="9" t="s">
        <v>5</v>
      </c>
      <c r="E525" s="9"/>
      <c r="F525" s="72">
        <f>F526</f>
        <v>2500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X525" s="72">
        <f>X526</f>
        <v>1870</v>
      </c>
      <c r="Y525" s="92">
        <f t="shared" si="53"/>
        <v>74.8</v>
      </c>
      <c r="Z525" s="100"/>
    </row>
    <row r="526" spans="1:26" s="24" customFormat="1" ht="31.5" outlineLevel="5">
      <c r="A526" s="57" t="s">
        <v>189</v>
      </c>
      <c r="B526" s="19" t="s">
        <v>75</v>
      </c>
      <c r="C526" s="19" t="s">
        <v>348</v>
      </c>
      <c r="D526" s="19" t="s">
        <v>5</v>
      </c>
      <c r="E526" s="19"/>
      <c r="F526" s="73">
        <f>F527</f>
        <v>2500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X526" s="73">
        <f>X527</f>
        <v>1870</v>
      </c>
      <c r="Y526" s="92">
        <f t="shared" si="53"/>
        <v>74.8</v>
      </c>
      <c r="Z526" s="100"/>
    </row>
    <row r="527" spans="1:26" s="24" customFormat="1" ht="15.75" outlineLevel="5">
      <c r="A527" s="5" t="s">
        <v>121</v>
      </c>
      <c r="B527" s="6" t="s">
        <v>75</v>
      </c>
      <c r="C527" s="6" t="s">
        <v>348</v>
      </c>
      <c r="D527" s="6" t="s">
        <v>122</v>
      </c>
      <c r="E527" s="6"/>
      <c r="F527" s="74">
        <f>F528</f>
        <v>2500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X527" s="74">
        <f>X528</f>
        <v>1870</v>
      </c>
      <c r="Y527" s="92">
        <f t="shared" si="53"/>
        <v>74.8</v>
      </c>
      <c r="Z527" s="100"/>
    </row>
    <row r="528" spans="1:26" s="24" customFormat="1" ht="47.25" outlineLevel="5">
      <c r="A528" s="52" t="s">
        <v>204</v>
      </c>
      <c r="B528" s="45" t="s">
        <v>75</v>
      </c>
      <c r="C528" s="45" t="s">
        <v>348</v>
      </c>
      <c r="D528" s="45" t="s">
        <v>85</v>
      </c>
      <c r="E528" s="45"/>
      <c r="F528" s="75">
        <v>2500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X528" s="115">
        <v>1870</v>
      </c>
      <c r="Y528" s="92">
        <f t="shared" si="53"/>
        <v>74.8</v>
      </c>
      <c r="Z528" s="100"/>
    </row>
    <row r="529" spans="1:26" s="24" customFormat="1" ht="15.75" outlineLevel="5">
      <c r="A529" s="65" t="s">
        <v>77</v>
      </c>
      <c r="B529" s="30" t="s">
        <v>76</v>
      </c>
      <c r="C529" s="30" t="s">
        <v>347</v>
      </c>
      <c r="D529" s="30" t="s">
        <v>5</v>
      </c>
      <c r="E529" s="30"/>
      <c r="F529" s="78">
        <f>F530</f>
        <v>50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X529" s="78">
        <f>X530</f>
        <v>8.514</v>
      </c>
      <c r="Y529" s="92">
        <f t="shared" si="53"/>
        <v>17.028</v>
      </c>
      <c r="Z529" s="100"/>
    </row>
    <row r="530" spans="1:26" s="24" customFormat="1" ht="31.5" outlineLevel="5">
      <c r="A530" s="22" t="s">
        <v>136</v>
      </c>
      <c r="B530" s="9" t="s">
        <v>76</v>
      </c>
      <c r="C530" s="9" t="s">
        <v>258</v>
      </c>
      <c r="D530" s="9" t="s">
        <v>5</v>
      </c>
      <c r="E530" s="9"/>
      <c r="F530" s="72">
        <f>F531</f>
        <v>50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X530" s="72">
        <f>X531</f>
        <v>8.514</v>
      </c>
      <c r="Y530" s="92">
        <f t="shared" si="53"/>
        <v>17.028</v>
      </c>
      <c r="Z530" s="100"/>
    </row>
    <row r="531" spans="1:26" s="24" customFormat="1" ht="31.5" outlineLevel="5">
      <c r="A531" s="22" t="s">
        <v>138</v>
      </c>
      <c r="B531" s="9" t="s">
        <v>76</v>
      </c>
      <c r="C531" s="9" t="s">
        <v>259</v>
      </c>
      <c r="D531" s="9" t="s">
        <v>5</v>
      </c>
      <c r="E531" s="9"/>
      <c r="F531" s="72">
        <f>F532</f>
        <v>50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X531" s="72">
        <f>X532</f>
        <v>8.514</v>
      </c>
      <c r="Y531" s="92">
        <f t="shared" si="53"/>
        <v>17.028</v>
      </c>
      <c r="Z531" s="100"/>
    </row>
    <row r="532" spans="1:26" s="24" customFormat="1" ht="47.25" outlineLevel="5">
      <c r="A532" s="47" t="s">
        <v>190</v>
      </c>
      <c r="B532" s="19" t="s">
        <v>76</v>
      </c>
      <c r="C532" s="19" t="s">
        <v>349</v>
      </c>
      <c r="D532" s="19" t="s">
        <v>5</v>
      </c>
      <c r="E532" s="19"/>
      <c r="F532" s="73">
        <f>F533</f>
        <v>50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X532" s="73">
        <f>X533</f>
        <v>8.514</v>
      </c>
      <c r="Y532" s="92">
        <f t="shared" si="53"/>
        <v>17.028</v>
      </c>
      <c r="Z532" s="100"/>
    </row>
    <row r="533" spans="1:26" s="24" customFormat="1" ht="15.75" outlineLevel="5">
      <c r="A533" s="5" t="s">
        <v>95</v>
      </c>
      <c r="B533" s="6" t="s">
        <v>76</v>
      </c>
      <c r="C533" s="6" t="s">
        <v>349</v>
      </c>
      <c r="D533" s="6" t="s">
        <v>96</v>
      </c>
      <c r="E533" s="6"/>
      <c r="F533" s="74">
        <f>F534</f>
        <v>50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X533" s="74">
        <f>X534</f>
        <v>8.514</v>
      </c>
      <c r="Y533" s="92">
        <f t="shared" si="53"/>
        <v>17.028</v>
      </c>
      <c r="Z533" s="100"/>
    </row>
    <row r="534" spans="1:26" s="24" customFormat="1" ht="31.5" outlineLevel="5">
      <c r="A534" s="44" t="s">
        <v>99</v>
      </c>
      <c r="B534" s="45" t="s">
        <v>76</v>
      </c>
      <c r="C534" s="45" t="s">
        <v>349</v>
      </c>
      <c r="D534" s="45" t="s">
        <v>100</v>
      </c>
      <c r="E534" s="45"/>
      <c r="F534" s="75">
        <v>50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X534" s="115">
        <v>8.514</v>
      </c>
      <c r="Y534" s="92">
        <f t="shared" si="53"/>
        <v>17.028</v>
      </c>
      <c r="Z534" s="100"/>
    </row>
    <row r="535" spans="1:26" s="24" customFormat="1" ht="31.5" outlineLevel="5">
      <c r="A535" s="16" t="s">
        <v>68</v>
      </c>
      <c r="B535" s="30" t="s">
        <v>69</v>
      </c>
      <c r="C535" s="30" t="s">
        <v>347</v>
      </c>
      <c r="D535" s="30" t="s">
        <v>5</v>
      </c>
      <c r="E535" s="30"/>
      <c r="F535" s="78">
        <f>F536</f>
        <v>100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120"/>
      <c r="X535" s="78">
        <f>X536</f>
        <v>0</v>
      </c>
      <c r="Y535" s="92">
        <f t="shared" si="53"/>
        <v>0</v>
      </c>
      <c r="Z535" s="100"/>
    </row>
    <row r="536" spans="1:26" s="24" customFormat="1" ht="15.75" outlineLevel="5">
      <c r="A536" s="8" t="s">
        <v>30</v>
      </c>
      <c r="B536" s="9" t="s">
        <v>70</v>
      </c>
      <c r="C536" s="9" t="s">
        <v>347</v>
      </c>
      <c r="D536" s="9" t="s">
        <v>5</v>
      </c>
      <c r="E536" s="9"/>
      <c r="F536" s="72">
        <f>F537</f>
        <v>100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X536" s="72">
        <f>X537</f>
        <v>0</v>
      </c>
      <c r="Y536" s="92">
        <f t="shared" si="53"/>
        <v>0</v>
      </c>
      <c r="Z536" s="100"/>
    </row>
    <row r="537" spans="1:26" s="24" customFormat="1" ht="31.5" outlineLevel="5">
      <c r="A537" s="22" t="s">
        <v>136</v>
      </c>
      <c r="B537" s="9" t="s">
        <v>70</v>
      </c>
      <c r="C537" s="9" t="s">
        <v>258</v>
      </c>
      <c r="D537" s="9" t="s">
        <v>5</v>
      </c>
      <c r="E537" s="9"/>
      <c r="F537" s="72">
        <f>F538</f>
        <v>100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X537" s="72">
        <f>X538</f>
        <v>0</v>
      </c>
      <c r="Y537" s="92">
        <f t="shared" si="53"/>
        <v>0</v>
      </c>
      <c r="Z537" s="100"/>
    </row>
    <row r="538" spans="1:26" s="24" customFormat="1" ht="31.5" outlineLevel="5">
      <c r="A538" s="22" t="s">
        <v>138</v>
      </c>
      <c r="B538" s="9" t="s">
        <v>70</v>
      </c>
      <c r="C538" s="9" t="s">
        <v>259</v>
      </c>
      <c r="D538" s="9" t="s">
        <v>5</v>
      </c>
      <c r="E538" s="9"/>
      <c r="F538" s="72">
        <f>F539</f>
        <v>100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X538" s="72">
        <f>X539</f>
        <v>0</v>
      </c>
      <c r="Y538" s="92">
        <f t="shared" si="53"/>
        <v>0</v>
      </c>
      <c r="Z538" s="100"/>
    </row>
    <row r="539" spans="1:26" s="24" customFormat="1" ht="31.5" outlineLevel="5">
      <c r="A539" s="47" t="s">
        <v>191</v>
      </c>
      <c r="B539" s="19" t="s">
        <v>70</v>
      </c>
      <c r="C539" s="19" t="s">
        <v>350</v>
      </c>
      <c r="D539" s="19" t="s">
        <v>5</v>
      </c>
      <c r="E539" s="19"/>
      <c r="F539" s="73">
        <f>F540</f>
        <v>100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X539" s="73">
        <f>X540</f>
        <v>0</v>
      </c>
      <c r="Y539" s="92">
        <f t="shared" si="53"/>
        <v>0</v>
      </c>
      <c r="Z539" s="100"/>
    </row>
    <row r="540" spans="1:26" s="24" customFormat="1" ht="15.75" outlineLevel="5">
      <c r="A540" s="84" t="s">
        <v>131</v>
      </c>
      <c r="B540" s="83" t="s">
        <v>70</v>
      </c>
      <c r="C540" s="83" t="s">
        <v>350</v>
      </c>
      <c r="D540" s="83" t="s">
        <v>223</v>
      </c>
      <c r="E540" s="83"/>
      <c r="F540" s="85">
        <v>100</v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00"/>
      <c r="X540" s="115">
        <v>0</v>
      </c>
      <c r="Y540" s="92">
        <f t="shared" si="53"/>
        <v>0</v>
      </c>
      <c r="Z540" s="100"/>
    </row>
    <row r="541" spans="1:26" s="24" customFormat="1" ht="48" customHeight="1" outlineLevel="5">
      <c r="A541" s="16" t="s">
        <v>80</v>
      </c>
      <c r="B541" s="30" t="s">
        <v>79</v>
      </c>
      <c r="C541" s="30" t="s">
        <v>347</v>
      </c>
      <c r="D541" s="30" t="s">
        <v>5</v>
      </c>
      <c r="E541" s="30"/>
      <c r="F541" s="78">
        <f aca="true" t="shared" si="56" ref="F541:F546">F542</f>
        <v>20294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120"/>
      <c r="X541" s="78">
        <f aca="true" t="shared" si="57" ref="X541:X546">X542</f>
        <v>14220.5</v>
      </c>
      <c r="Y541" s="92">
        <f t="shared" si="53"/>
        <v>70.07243520252291</v>
      </c>
      <c r="Z541" s="100"/>
    </row>
    <row r="542" spans="1:26" s="24" customFormat="1" ht="47.25" outlineLevel="5">
      <c r="A542" s="22" t="s">
        <v>82</v>
      </c>
      <c r="B542" s="9" t="s">
        <v>81</v>
      </c>
      <c r="C542" s="9" t="s">
        <v>347</v>
      </c>
      <c r="D542" s="9" t="s">
        <v>5</v>
      </c>
      <c r="E542" s="9"/>
      <c r="F542" s="72">
        <f t="shared" si="56"/>
        <v>20294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X542" s="72">
        <f t="shared" si="57"/>
        <v>14220.5</v>
      </c>
      <c r="Y542" s="92">
        <f t="shared" si="53"/>
        <v>70.07243520252291</v>
      </c>
      <c r="Z542" s="100"/>
    </row>
    <row r="543" spans="1:26" s="24" customFormat="1" ht="31.5" outlineLevel="5">
      <c r="A543" s="22" t="s">
        <v>136</v>
      </c>
      <c r="B543" s="9" t="s">
        <v>81</v>
      </c>
      <c r="C543" s="9" t="s">
        <v>258</v>
      </c>
      <c r="D543" s="9" t="s">
        <v>5</v>
      </c>
      <c r="E543" s="9"/>
      <c r="F543" s="72">
        <f t="shared" si="56"/>
        <v>20294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X543" s="72">
        <f t="shared" si="57"/>
        <v>14220.5</v>
      </c>
      <c r="Y543" s="92">
        <f t="shared" si="53"/>
        <v>70.07243520252291</v>
      </c>
      <c r="Z543" s="100"/>
    </row>
    <row r="544" spans="1:26" s="24" customFormat="1" ht="31.5" outlineLevel="5">
      <c r="A544" s="22" t="s">
        <v>138</v>
      </c>
      <c r="B544" s="9" t="s">
        <v>81</v>
      </c>
      <c r="C544" s="9" t="s">
        <v>259</v>
      </c>
      <c r="D544" s="9" t="s">
        <v>5</v>
      </c>
      <c r="E544" s="9"/>
      <c r="F544" s="72">
        <f t="shared" si="56"/>
        <v>20294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X544" s="72">
        <f t="shared" si="57"/>
        <v>14220.5</v>
      </c>
      <c r="Y544" s="92">
        <f t="shared" si="53"/>
        <v>70.07243520252291</v>
      </c>
      <c r="Z544" s="100"/>
    </row>
    <row r="545" spans="1:26" s="24" customFormat="1" ht="47.25" outlineLevel="5">
      <c r="A545" s="5" t="s">
        <v>192</v>
      </c>
      <c r="B545" s="6" t="s">
        <v>81</v>
      </c>
      <c r="C545" s="6" t="s">
        <v>351</v>
      </c>
      <c r="D545" s="6" t="s">
        <v>5</v>
      </c>
      <c r="E545" s="6"/>
      <c r="F545" s="74">
        <f t="shared" si="56"/>
        <v>20294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X545" s="74">
        <f t="shared" si="57"/>
        <v>14220.5</v>
      </c>
      <c r="Y545" s="92">
        <f t="shared" si="53"/>
        <v>70.07243520252291</v>
      </c>
      <c r="Z545" s="100"/>
    </row>
    <row r="546" spans="1:26" s="24" customFormat="1" ht="15.75" outlineLevel="5">
      <c r="A546" s="5" t="s">
        <v>134</v>
      </c>
      <c r="B546" s="6" t="s">
        <v>81</v>
      </c>
      <c r="C546" s="6" t="s">
        <v>351</v>
      </c>
      <c r="D546" s="6" t="s">
        <v>135</v>
      </c>
      <c r="E546" s="6"/>
      <c r="F546" s="74">
        <f t="shared" si="56"/>
        <v>20294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X546" s="74">
        <f t="shared" si="57"/>
        <v>14220.5</v>
      </c>
      <c r="Y546" s="92">
        <f>X546/F546*100</f>
        <v>70.07243520252291</v>
      </c>
      <c r="Z546" s="100"/>
    </row>
    <row r="547" spans="1:26" s="24" customFormat="1" ht="15.75" outlineLevel="5">
      <c r="A547" s="44" t="s">
        <v>132</v>
      </c>
      <c r="B547" s="45" t="s">
        <v>81</v>
      </c>
      <c r="C547" s="45" t="s">
        <v>351</v>
      </c>
      <c r="D547" s="45" t="s">
        <v>133</v>
      </c>
      <c r="E547" s="45"/>
      <c r="F547" s="75">
        <v>20294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X547" s="115">
        <v>14220.5</v>
      </c>
      <c r="Y547" s="92">
        <f>X547/F547*100</f>
        <v>70.07243520252291</v>
      </c>
      <c r="Z547" s="100"/>
    </row>
    <row r="548" spans="1:25" ht="18.75">
      <c r="A548" s="134" t="s">
        <v>24</v>
      </c>
      <c r="B548" s="134"/>
      <c r="C548" s="134"/>
      <c r="D548" s="134"/>
      <c r="E548" s="134"/>
      <c r="F548" s="119">
        <f>F14+F184+F191+F243+F289+F434+F178+F479+F511+F522+F535+F541</f>
        <v>666178.6135</v>
      </c>
      <c r="G548" s="11" t="e">
        <f>#REF!+G479+#REF!+G434+G289+G243+G191+G184+G14</f>
        <v>#REF!</v>
      </c>
      <c r="H548" s="11" t="e">
        <f>#REF!+H479+#REF!+H434+H289+H243+H191+H184+H14</f>
        <v>#REF!</v>
      </c>
      <c r="I548" s="11" t="e">
        <f>#REF!+I479+#REF!+I434+I289+I243+I191+I184+I14</f>
        <v>#REF!</v>
      </c>
      <c r="J548" s="11" t="e">
        <f>#REF!+J479+#REF!+J434+J289+J243+J191+J184+J14</f>
        <v>#REF!</v>
      </c>
      <c r="K548" s="11" t="e">
        <f>#REF!+K479+#REF!+K434+K289+K243+K191+K184+K14</f>
        <v>#REF!</v>
      </c>
      <c r="L548" s="11" t="e">
        <f>#REF!+L479+#REF!+L434+L289+L243+L191+L184+L14</f>
        <v>#REF!</v>
      </c>
      <c r="M548" s="11" t="e">
        <f>#REF!+M479+#REF!+M434+M289+M243+M191+M184+M14</f>
        <v>#REF!</v>
      </c>
      <c r="N548" s="11" t="e">
        <f>#REF!+N479+#REF!+N434+N289+N243+N191+N184+N14</f>
        <v>#REF!</v>
      </c>
      <c r="O548" s="11" t="e">
        <f>#REF!+O479+#REF!+O434+O289+O243+O191+O184+O14</f>
        <v>#REF!</v>
      </c>
      <c r="P548" s="11" t="e">
        <f>#REF!+P479+#REF!+P434+P289+P243+P191+P184+P14</f>
        <v>#REF!</v>
      </c>
      <c r="Q548" s="11" t="e">
        <f>#REF!+Q479+#REF!+Q434+Q289+Q243+Q191+Q184+Q14</f>
        <v>#REF!</v>
      </c>
      <c r="R548" s="11" t="e">
        <f>#REF!+R479+#REF!+R434+R289+R243+R191+R184+R14</f>
        <v>#REF!</v>
      </c>
      <c r="S548" s="11" t="e">
        <f>#REF!+S479+#REF!+S434+S289+S243+S191+S184+S14</f>
        <v>#REF!</v>
      </c>
      <c r="T548" s="11" t="e">
        <f>#REF!+T479+#REF!+T434+T289+T243+T191+T184+T14</f>
        <v>#REF!</v>
      </c>
      <c r="U548" s="11" t="e">
        <f>#REF!+U479+#REF!+U434+U289+U243+U191+U184+U14</f>
        <v>#REF!</v>
      </c>
      <c r="V548" s="11" t="e">
        <f>#REF!+V479+#REF!+V434+V289+V243+V191+V184+V14</f>
        <v>#REF!</v>
      </c>
      <c r="X548" s="119">
        <f>X14+X184+X191+X243+X289+X434+X178+X479+X511+X522+X535+X541</f>
        <v>429666.65462</v>
      </c>
      <c r="Y548" s="92">
        <f>X548/F548*100</f>
        <v>64.49721529825125</v>
      </c>
    </row>
    <row r="549" spans="1:2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3"/>
      <c r="V550" s="3"/>
    </row>
  </sheetData>
  <sheetProtection/>
  <autoFilter ref="A13:F548"/>
  <mergeCells count="11">
    <mergeCell ref="A10:V10"/>
    <mergeCell ref="A550:T550"/>
    <mergeCell ref="A548:E548"/>
    <mergeCell ref="A12:V12"/>
    <mergeCell ref="A11:V11"/>
    <mergeCell ref="B2:Y2"/>
    <mergeCell ref="B3:Y3"/>
    <mergeCell ref="B4:Y4"/>
    <mergeCell ref="B6:W6"/>
    <mergeCell ref="B7:W7"/>
    <mergeCell ref="C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2017-11-23T04:17:27Z</dcterms:modified>
  <cp:category/>
  <cp:version/>
  <cp:contentType/>
  <cp:contentStatus/>
</cp:coreProperties>
</file>